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kt\Ersättningsärenden\2025\Administration\"/>
    </mc:Choice>
  </mc:AlternateContent>
  <xr:revisionPtr revIDLastSave="0" documentId="13_ncr:1_{1C472605-806F-42B3-8B72-0D83E4911BA8}" xr6:coauthVersionLast="47" xr6:coauthVersionMax="47" xr10:uidLastSave="{00000000-0000-0000-0000-000000000000}"/>
  <bookViews>
    <workbookView xWindow="-110" yWindow="-110" windowWidth="19420" windowHeight="10420" tabRatio="756" xr2:uid="{00000000-000D-0000-FFFF-FFFF00000000}"/>
  </bookViews>
  <sheets>
    <sheet name="Summering" sheetId="2" r:id="rId1"/>
    <sheet name="Personalkostnader" sheetId="1" r:id="rId2"/>
    <sheet name="Kostnader materiel,maskinfordon" sheetId="5" r:id="rId3"/>
    <sheet name="Kostnader hjälpande kommuner" sheetId="4" r:id="rId4"/>
    <sheet name="övriga omkostnader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3" i="5" l="1"/>
  <c r="G92" i="5"/>
  <c r="G91" i="5"/>
  <c r="G90" i="5"/>
  <c r="G89" i="5"/>
  <c r="E5" i="5"/>
  <c r="G5" i="5" s="1"/>
  <c r="H89" i="5" l="1"/>
  <c r="G79" i="5"/>
  <c r="G21" i="5"/>
  <c r="K24" i="1"/>
  <c r="K39" i="1" l="1"/>
  <c r="K23" i="1"/>
  <c r="K50" i="1"/>
  <c r="C50" i="1"/>
  <c r="K49" i="1"/>
  <c r="C49" i="1"/>
  <c r="K48" i="1"/>
  <c r="C48" i="1"/>
  <c r="K47" i="1"/>
  <c r="C47" i="1"/>
  <c r="K46" i="1"/>
  <c r="C46" i="1"/>
  <c r="K45" i="1"/>
  <c r="C45" i="1"/>
  <c r="K44" i="1"/>
  <c r="C44" i="1"/>
  <c r="K43" i="1"/>
  <c r="C43" i="1"/>
  <c r="K42" i="1"/>
  <c r="C42" i="1"/>
  <c r="K41" i="1"/>
  <c r="C41" i="1"/>
  <c r="K40" i="1"/>
  <c r="C40" i="1"/>
  <c r="C39" i="1"/>
  <c r="K34" i="1"/>
  <c r="C34" i="1"/>
  <c r="K33" i="1"/>
  <c r="C33" i="1"/>
  <c r="K32" i="1"/>
  <c r="C32" i="1"/>
  <c r="K31" i="1"/>
  <c r="C31" i="1"/>
  <c r="K30" i="1"/>
  <c r="C30" i="1"/>
  <c r="K29" i="1"/>
  <c r="C29" i="1"/>
  <c r="K28" i="1"/>
  <c r="C28" i="1"/>
  <c r="K27" i="1"/>
  <c r="C27" i="1"/>
  <c r="K26" i="1"/>
  <c r="C26" i="1"/>
  <c r="K25" i="1"/>
  <c r="C25" i="1"/>
  <c r="C24" i="1"/>
  <c r="C23" i="1"/>
  <c r="K35" i="1" l="1"/>
  <c r="F61" i="1"/>
  <c r="C11" i="2" s="1"/>
  <c r="F56" i="1"/>
  <c r="I89" i="5" l="1"/>
  <c r="A34" i="5"/>
  <c r="K8" i="1" l="1"/>
  <c r="E5" i="4" l="1"/>
  <c r="E6" i="4"/>
  <c r="E7" i="4"/>
  <c r="E8" i="4"/>
  <c r="E9" i="4"/>
  <c r="H91" i="5"/>
  <c r="I91" i="5" s="1"/>
  <c r="G22" i="5"/>
  <c r="E9" i="5"/>
  <c r="K9" i="1" l="1"/>
  <c r="K10" i="1"/>
  <c r="K11" i="1"/>
  <c r="K12" i="1"/>
  <c r="K13" i="1"/>
  <c r="K14" i="1"/>
  <c r="K15" i="1"/>
  <c r="K16" i="1"/>
  <c r="K17" i="1"/>
  <c r="K18" i="1"/>
  <c r="K6" i="1"/>
  <c r="E32" i="3"/>
  <c r="G9" i="3"/>
  <c r="G10" i="3"/>
  <c r="G11" i="3"/>
  <c r="G12" i="3"/>
  <c r="G13" i="3"/>
  <c r="C19" i="1" l="1"/>
  <c r="E19" i="1"/>
  <c r="F19" i="1"/>
  <c r="K7" i="1"/>
  <c r="K19" i="1" l="1"/>
  <c r="C7" i="2" s="1"/>
  <c r="C21" i="2"/>
  <c r="E53" i="3"/>
  <c r="K51" i="1"/>
  <c r="C22" i="2" l="1"/>
  <c r="H90" i="5"/>
  <c r="I90" i="5" s="1"/>
  <c r="G82" i="5"/>
  <c r="G81" i="5"/>
  <c r="G80" i="5"/>
  <c r="G78" i="5"/>
  <c r="G77" i="5"/>
  <c r="G76" i="5"/>
  <c r="G71" i="5"/>
  <c r="G70" i="5"/>
  <c r="G69" i="5"/>
  <c r="G68" i="5"/>
  <c r="G67" i="5"/>
  <c r="G66" i="5"/>
  <c r="G65" i="5"/>
  <c r="G60" i="5"/>
  <c r="G59" i="5"/>
  <c r="G58" i="5"/>
  <c r="G57" i="5"/>
  <c r="G56" i="5"/>
  <c r="G55" i="5"/>
  <c r="G54" i="5"/>
  <c r="G49" i="5"/>
  <c r="G48" i="5"/>
  <c r="G47" i="5"/>
  <c r="G46" i="5"/>
  <c r="G45" i="5"/>
  <c r="G44" i="5"/>
  <c r="G43" i="5"/>
  <c r="G38" i="5"/>
  <c r="G37" i="5"/>
  <c r="G36" i="5"/>
  <c r="G35" i="5"/>
  <c r="G34" i="5"/>
  <c r="G33" i="5"/>
  <c r="G32" i="5"/>
  <c r="G27" i="5"/>
  <c r="G26" i="5"/>
  <c r="G25" i="5"/>
  <c r="G24" i="5"/>
  <c r="G23" i="5"/>
  <c r="C10" i="2"/>
  <c r="G8" i="3"/>
  <c r="E4" i="4"/>
  <c r="E10" i="4"/>
  <c r="E11" i="4"/>
  <c r="E12" i="4"/>
  <c r="E13" i="4" l="1"/>
  <c r="C17" i="2" s="1"/>
  <c r="G39" i="5"/>
  <c r="C99" i="5" s="1"/>
  <c r="G83" i="5"/>
  <c r="C103" i="5" s="1"/>
  <c r="G72" i="5"/>
  <c r="C102" i="5" s="1"/>
  <c r="G50" i="5"/>
  <c r="C100" i="5" s="1"/>
  <c r="G28" i="5"/>
  <c r="C98" i="5" s="1"/>
  <c r="G61" i="5"/>
  <c r="C101" i="5" s="1"/>
  <c r="C8" i="2"/>
  <c r="G16" i="3" l="1"/>
  <c r="G15" i="3"/>
  <c r="G14" i="3"/>
  <c r="G7" i="3"/>
  <c r="G6" i="3"/>
  <c r="G5" i="3"/>
  <c r="G17" i="3" l="1"/>
  <c r="C20" i="2" s="1"/>
  <c r="C19" i="2" s="1"/>
  <c r="H93" i="5"/>
  <c r="I93" i="5" s="1"/>
  <c r="H92" i="5"/>
  <c r="I92" i="5" s="1"/>
  <c r="E12" i="5"/>
  <c r="G12" i="5" s="1"/>
  <c r="E11" i="5"/>
  <c r="G11" i="5" s="1"/>
  <c r="E10" i="5"/>
  <c r="G10" i="5" s="1"/>
  <c r="G9" i="5"/>
  <c r="E8" i="5"/>
  <c r="G8" i="5" s="1"/>
  <c r="E7" i="5"/>
  <c r="G7" i="5" s="1"/>
  <c r="E6" i="5"/>
  <c r="G6" i="5" s="1"/>
  <c r="G13" i="5" l="1"/>
  <c r="C14" i="2" s="1"/>
  <c r="I94" i="5"/>
  <c r="C104" i="5" s="1"/>
  <c r="C105" i="5" s="1"/>
  <c r="E13" i="5"/>
  <c r="C15" i="2" l="1"/>
  <c r="C13" i="2" s="1"/>
  <c r="D19" i="1"/>
  <c r="C9" i="2" s="1"/>
  <c r="C6" i="2" s="1"/>
  <c r="C24" i="2" l="1"/>
  <c r="C26" i="2" s="1"/>
  <c r="C28" i="2" s="1"/>
  <c r="C3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XXX</author>
  </authors>
  <commentList>
    <comment ref="C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  <comment ref="D2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  <comment ref="C3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  <comment ref="D3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  <comment ref="C42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  <comment ref="D42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  <comment ref="C53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  <comment ref="D53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  <comment ref="C64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  <comment ref="D64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  <comment ref="C75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  <comment ref="D75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</commentList>
</comments>
</file>

<file path=xl/sharedStrings.xml><?xml version="1.0" encoding="utf-8"?>
<sst xmlns="http://schemas.openxmlformats.org/spreadsheetml/2006/main" count="193" uniqueCount="115">
  <si>
    <t>Enligt meddelande från Räddningsverket 2004:11</t>
  </si>
  <si>
    <t>Bil 1</t>
  </si>
  <si>
    <t>Ersättning personalkostnader</t>
  </si>
  <si>
    <t>Bil 2</t>
  </si>
  <si>
    <t>Bil 3</t>
  </si>
  <si>
    <t>Ersättning material som förbrukats eller förkommit</t>
  </si>
  <si>
    <t>Bil 4</t>
  </si>
  <si>
    <t>Summa kronor exkl moms</t>
  </si>
  <si>
    <t>Ersättning heltidspersonal</t>
  </si>
  <si>
    <t>Ersättning deltidspersonal (Rib-avtal)</t>
  </si>
  <si>
    <t>Schablonersättning nyttjande av kommunalt materiel</t>
  </si>
  <si>
    <t>Specifikation ansökande kommun</t>
  </si>
  <si>
    <t>Totalt 
antal tim</t>
  </si>
  <si>
    <t>Ers
dagtid</t>
  </si>
  <si>
    <t>Summa</t>
  </si>
  <si>
    <t>Antal mil</t>
  </si>
  <si>
    <t>Namn</t>
  </si>
  <si>
    <t xml:space="preserve">Tim dagtid
</t>
  </si>
  <si>
    <t>Tim Ö-tid enkel</t>
  </si>
  <si>
    <t xml:space="preserve">Befattning/ Funktion </t>
  </si>
  <si>
    <t>Tim Ö-tid Kval</t>
  </si>
  <si>
    <t>Inköpt förbrukningsmaterial (ex. engångsartiklar, mat mm)</t>
  </si>
  <si>
    <t>Material</t>
  </si>
  <si>
    <t>Antal</t>
  </si>
  <si>
    <t>A-pris</t>
  </si>
  <si>
    <t>Inköps-
kostnad exkl moms</t>
  </si>
  <si>
    <t>Åldersavdragmotsv. (%)</t>
  </si>
  <si>
    <t>Äskad ersättning</t>
  </si>
  <si>
    <t>Kommentar</t>
  </si>
  <si>
    <t>Summa kronor</t>
  </si>
  <si>
    <t>Grupp 1</t>
  </si>
  <si>
    <t>Grupp 2</t>
  </si>
  <si>
    <t>Grupp 3</t>
  </si>
  <si>
    <t>Grupp 4</t>
  </si>
  <si>
    <t>Grupp 5</t>
  </si>
  <si>
    <t>Grupp 6</t>
  </si>
  <si>
    <t>Grupp 7</t>
  </si>
  <si>
    <t xml:space="preserve">Har använts i insatsen fr o m </t>
  </si>
  <si>
    <t xml:space="preserve">t o m </t>
  </si>
  <si>
    <t>Fordon</t>
  </si>
  <si>
    <t>Tim</t>
  </si>
  <si>
    <t xml:space="preserve">A pris </t>
  </si>
  <si>
    <t xml:space="preserve">Nyanskaffningsvärde för slang OBS! Det angivna värdet gällde vid det aktuella tillfället. Utgå från det nu aktuella nyanskaffningsvärdet vid redovisning av slangkostnader. </t>
  </si>
  <si>
    <t>Exemplet avser Setex-slang längd 25 m till 2012-års priser.</t>
  </si>
  <si>
    <t>Antal längder</t>
  </si>
  <si>
    <t>Dygn</t>
  </si>
  <si>
    <t>Referens: Nyanskaff-ningsvärde</t>
  </si>
  <si>
    <t>Nyanskaff-ningsvärde per längd</t>
  </si>
  <si>
    <t>Ersättning utifrån tids-schablon</t>
  </si>
  <si>
    <t>50 % av nyanskaff-ningsvärdet</t>
  </si>
  <si>
    <t>Ersättning (lägst av halva nyanskaff-nings och tidsschablon)</t>
  </si>
  <si>
    <t>Ver.nr.</t>
  </si>
  <si>
    <t>Ver.nr</t>
  </si>
  <si>
    <t>Övergripande kostnader ( 1% av summan ovan)</t>
  </si>
  <si>
    <t>Yrkat ersättningsbelopp</t>
  </si>
  <si>
    <t>Ersättning kostnader hjälpande kommuner</t>
  </si>
  <si>
    <t>Tjänster som har köpts in direkt med anledning av insatsen</t>
  </si>
  <si>
    <t>Ersättning reparationskostnader med anledning av insatsen</t>
  </si>
  <si>
    <t>Typ av Tjänst</t>
  </si>
  <si>
    <t>Ersättning hjälpande kommuner</t>
  </si>
  <si>
    <t>Kommun</t>
  </si>
  <si>
    <t>Ersättning materiel, maskin - och fordonskostnader</t>
  </si>
  <si>
    <t>Materiel, maskin- och fordonskostnader</t>
  </si>
  <si>
    <t>total-kostnad</t>
  </si>
  <si>
    <t>Personal-kostnader</t>
  </si>
  <si>
    <t>Ersättning resekostnader (privat bil eller utlägg för andra färdsätt)</t>
  </si>
  <si>
    <t>Inköps-kostnad
 exkl moms</t>
  </si>
  <si>
    <t>Summa milersättning</t>
  </si>
  <si>
    <t>Övriga omkostnader</t>
  </si>
  <si>
    <t>Summa schablonersättning för kommunal materiel</t>
  </si>
  <si>
    <t>Schablonersättning</t>
  </si>
  <si>
    <t>Beskrivning</t>
  </si>
  <si>
    <t>Övriga om-kostnader</t>
  </si>
  <si>
    <t>kr</t>
  </si>
  <si>
    <t>Skattefri ers per mil</t>
  </si>
  <si>
    <t>Personalkostnader</t>
  </si>
  <si>
    <t>1. Anställd personal med månadslön</t>
  </si>
  <si>
    <t>2. Deltidspersonal med RIB-avtal</t>
  </si>
  <si>
    <t>3. Frivilliga o tjänstepliktiga med RIB-avtal</t>
  </si>
  <si>
    <t xml:space="preserve">4. Milersättning </t>
  </si>
  <si>
    <t>Ersättning frivilliga/tjänstepliktiga</t>
  </si>
  <si>
    <t>Ersättning Ö-tid enkel</t>
  </si>
  <si>
    <t>Ersättning Ö-tid kval</t>
  </si>
  <si>
    <t>PO (%)</t>
  </si>
  <si>
    <t xml:space="preserve">Summa frivilliga/ tjänstepliktiga
</t>
  </si>
  <si>
    <t>Skatte pliktig ers per mil</t>
  </si>
  <si>
    <t>Slang dimension</t>
  </si>
  <si>
    <t>Kommunens självrisk *)</t>
  </si>
  <si>
    <t>Leverantör</t>
  </si>
  <si>
    <t>Räddningstjänstkostnader</t>
  </si>
  <si>
    <t>Summa kostnader personal med månadslön</t>
  </si>
  <si>
    <t>Reparationskostnad exkl moms</t>
  </si>
  <si>
    <t>5. Färdtidsersättning och traktamenten</t>
  </si>
  <si>
    <t>Antal berörda personer</t>
  </si>
  <si>
    <t>Summa utbetald färdtidsersättning (sk.pl.)</t>
  </si>
  <si>
    <t>Summa utbetalda traktamenten (sk. Pl)</t>
  </si>
  <si>
    <t>Summa utbetalda traktamenten (skattefri)</t>
  </si>
  <si>
    <t>PO</t>
  </si>
  <si>
    <t>Summa färdtids-ersättning o traktamenten</t>
  </si>
  <si>
    <t>Ersättning färdtidsersättning och traktamente</t>
  </si>
  <si>
    <t>Första timma</t>
  </si>
  <si>
    <t>Timma
 2-8</t>
  </si>
  <si>
    <t>Tim 9-</t>
  </si>
  <si>
    <t>Ers
första-timma</t>
  </si>
  <si>
    <t>Ersättning tim 2-8</t>
  </si>
  <si>
    <t>Ersättning from 9 tim</t>
  </si>
  <si>
    <t>Summa personal med RIB-avtal</t>
  </si>
  <si>
    <t>Prisgrupp 1 á 538 kr/tim</t>
  </si>
  <si>
    <t>Prisgrupp 2 á 359 kr/tim</t>
  </si>
  <si>
    <t>Prisgrupp 3 á 179 tim</t>
  </si>
  <si>
    <t>Prisgrupp 4 á 135 kr/tim</t>
  </si>
  <si>
    <t>Prisgrupp 5 á 90 kr/tim</t>
  </si>
  <si>
    <t>Prisgrupp 6 á 45 kr/tim</t>
  </si>
  <si>
    <t>Prisgrupp 7 á 179 kr per dygn</t>
  </si>
  <si>
    <t>*)För ärenden enligt 7 kap. 3 § LSO utgörs självrisken av 0,02 % av det sammanlagda skatteunderlag som stod till kommunens förfogande året före det år då kostnaderna uppstod.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</si>
</sst>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r&quot;;[Red]\-#,##0\ &quot;kr&quot;"/>
    <numFmt numFmtId="164" formatCode="#,##0.0"/>
    <numFmt numFmtId="165" formatCode="0.0%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Georgia"/>
      <family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164" fontId="4" fillId="0" borderId="0" xfId="0" applyNumberFormat="1" applyFont="1" applyBorder="1" applyAlignment="1">
      <alignment horizontal="right"/>
    </xf>
    <xf numFmtId="4" fontId="4" fillId="0" borderId="0" xfId="0" applyNumberFormat="1" applyFont="1" applyBorder="1"/>
    <xf numFmtId="4" fontId="4" fillId="0" borderId="0" xfId="0" applyNumberFormat="1" applyFont="1" applyBorder="1" applyAlignment="1">
      <alignment horizontal="left"/>
    </xf>
    <xf numFmtId="4" fontId="4" fillId="0" borderId="0" xfId="0" applyNumberFormat="1" applyFont="1" applyFill="1" applyBorder="1"/>
    <xf numFmtId="3" fontId="6" fillId="0" borderId="0" xfId="0" applyNumberFormat="1" applyFont="1" applyFill="1" applyBorder="1"/>
    <xf numFmtId="0" fontId="4" fillId="0" borderId="0" xfId="0" applyFont="1" applyFill="1"/>
    <xf numFmtId="0" fontId="6" fillId="0" borderId="0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0" borderId="4" xfId="0" applyFont="1" applyBorder="1"/>
    <xf numFmtId="3" fontId="3" fillId="0" borderId="4" xfId="0" applyNumberFormat="1" applyFont="1" applyBorder="1"/>
    <xf numFmtId="0" fontId="2" fillId="2" borderId="4" xfId="0" applyFont="1" applyFill="1" applyBorder="1" applyAlignment="1">
      <alignment horizontal="center"/>
    </xf>
    <xf numFmtId="0" fontId="0" fillId="0" borderId="0" xfId="0" applyFill="1"/>
    <xf numFmtId="0" fontId="2" fillId="2" borderId="4" xfId="0" applyFont="1" applyFill="1" applyBorder="1" applyAlignment="1">
      <alignment horizontal="left" wrapText="1"/>
    </xf>
    <xf numFmtId="6" fontId="2" fillId="2" borderId="4" xfId="0" applyNumberFormat="1" applyFont="1" applyFill="1" applyBorder="1" applyAlignment="1">
      <alignment horizontal="left" wrapText="1"/>
    </xf>
    <xf numFmtId="0" fontId="4" fillId="0" borderId="4" xfId="0" applyFont="1" applyFill="1" applyBorder="1" applyAlignment="1">
      <alignment wrapText="1"/>
    </xf>
    <xf numFmtId="0" fontId="1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0" fillId="3" borderId="5" xfId="0" applyFill="1" applyBorder="1"/>
    <xf numFmtId="0" fontId="2" fillId="3" borderId="4" xfId="0" applyFont="1" applyFill="1" applyBorder="1"/>
    <xf numFmtId="3" fontId="2" fillId="3" borderId="4" xfId="0" applyNumberFormat="1" applyFont="1" applyFill="1" applyBorder="1"/>
    <xf numFmtId="3" fontId="3" fillId="3" borderId="4" xfId="0" applyNumberFormat="1" applyFont="1" applyFill="1" applyBorder="1"/>
    <xf numFmtId="0" fontId="1" fillId="0" borderId="0" xfId="0" applyFont="1" applyFill="1"/>
    <xf numFmtId="0" fontId="2" fillId="6" borderId="4" xfId="0" applyFont="1" applyFill="1" applyBorder="1" applyAlignment="1">
      <alignment wrapText="1"/>
    </xf>
    <xf numFmtId="0" fontId="2" fillId="6" borderId="4" xfId="0" applyFont="1" applyFill="1" applyBorder="1" applyAlignment="1">
      <alignment horizontal="center" wrapText="1"/>
    </xf>
    <xf numFmtId="0" fontId="8" fillId="0" borderId="4" xfId="0" applyFont="1" applyBorder="1"/>
    <xf numFmtId="3" fontId="8" fillId="0" borderId="4" xfId="0" applyNumberFormat="1" applyFont="1" applyBorder="1"/>
    <xf numFmtId="3" fontId="0" fillId="0" borderId="4" xfId="0" applyNumberFormat="1" applyBorder="1"/>
    <xf numFmtId="3" fontId="0" fillId="3" borderId="7" xfId="0" applyNumberFormat="1" applyFill="1" applyBorder="1"/>
    <xf numFmtId="3" fontId="0" fillId="3" borderId="6" xfId="0" applyNumberFormat="1" applyFill="1" applyBorder="1"/>
    <xf numFmtId="0" fontId="13" fillId="4" borderId="1" xfId="0" applyFont="1" applyFill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5" fillId="0" borderId="0" xfId="0" applyFont="1" applyAlignment="1"/>
    <xf numFmtId="0" fontId="0" fillId="0" borderId="0" xfId="0" applyFill="1" applyBorder="1"/>
    <xf numFmtId="164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6" fillId="5" borderId="4" xfId="0" applyFont="1" applyFill="1" applyBorder="1" applyAlignment="1">
      <alignment horizontal="center" wrapText="1"/>
    </xf>
    <xf numFmtId="4" fontId="0" fillId="0" borderId="0" xfId="0" applyNumberFormat="1"/>
    <xf numFmtId="4" fontId="6" fillId="5" borderId="4" xfId="0" applyNumberFormat="1" applyFont="1" applyFill="1" applyBorder="1"/>
    <xf numFmtId="0" fontId="6" fillId="2" borderId="4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center" wrapText="1"/>
    </xf>
    <xf numFmtId="0" fontId="1" fillId="5" borderId="4" xfId="0" applyFont="1" applyFill="1" applyBorder="1"/>
    <xf numFmtId="164" fontId="6" fillId="5" borderId="4" xfId="0" applyNumberFormat="1" applyFont="1" applyFill="1" applyBorder="1"/>
    <xf numFmtId="0" fontId="6" fillId="5" borderId="4" xfId="0" applyFont="1" applyFill="1" applyBorder="1"/>
    <xf numFmtId="165" fontId="6" fillId="5" borderId="4" xfId="1" applyNumberFormat="1" applyFont="1" applyFill="1" applyBorder="1"/>
    <xf numFmtId="164" fontId="6" fillId="5" borderId="4" xfId="0" applyNumberFormat="1" applyFont="1" applyFill="1" applyBorder="1" applyAlignment="1">
      <alignment horizontal="right"/>
    </xf>
    <xf numFmtId="0" fontId="13" fillId="3" borderId="4" xfId="0" applyFont="1" applyFill="1" applyBorder="1" applyAlignment="1">
      <alignment horizontal="center"/>
    </xf>
    <xf numFmtId="0" fontId="13" fillId="3" borderId="4" xfId="0" applyFont="1" applyFill="1" applyBorder="1"/>
    <xf numFmtId="0" fontId="0" fillId="0" borderId="4" xfId="0" applyBorder="1" applyProtection="1">
      <protection locked="0"/>
    </xf>
    <xf numFmtId="164" fontId="4" fillId="0" borderId="4" xfId="0" applyNumberFormat="1" applyFont="1" applyFill="1" applyBorder="1" applyAlignment="1" applyProtection="1">
      <alignment horizontal="right"/>
      <protection locked="0"/>
    </xf>
    <xf numFmtId="164" fontId="4" fillId="0" borderId="3" xfId="0" applyNumberFormat="1" applyFont="1" applyFill="1" applyBorder="1" applyAlignment="1" applyProtection="1">
      <alignment horizontal="right"/>
      <protection locked="0"/>
    </xf>
    <xf numFmtId="165" fontId="4" fillId="0" borderId="4" xfId="1" applyNumberFormat="1" applyFont="1" applyBorder="1" applyProtection="1">
      <protection locked="0"/>
    </xf>
    <xf numFmtId="164" fontId="4" fillId="0" borderId="2" xfId="0" applyNumberFormat="1" applyFont="1" applyFill="1" applyBorder="1" applyAlignment="1" applyProtection="1">
      <alignment horizontal="right"/>
      <protection locked="0"/>
    </xf>
    <xf numFmtId="4" fontId="4" fillId="0" borderId="4" xfId="0" applyNumberFormat="1" applyFont="1" applyFill="1" applyBorder="1" applyProtection="1">
      <protection locked="0"/>
    </xf>
    <xf numFmtId="0" fontId="3" fillId="0" borderId="4" xfId="0" applyFont="1" applyBorder="1" applyProtection="1">
      <protection locked="0"/>
    </xf>
    <xf numFmtId="3" fontId="3" fillId="0" borderId="4" xfId="0" applyNumberFormat="1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3" fontId="3" fillId="0" borderId="4" xfId="0" applyNumberFormat="1" applyFont="1" applyBorder="1" applyAlignment="1" applyProtection="1">
      <alignment wrapText="1"/>
      <protection locked="0"/>
    </xf>
    <xf numFmtId="14" fontId="3" fillId="0" borderId="4" xfId="0" applyNumberFormat="1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14" fontId="3" fillId="0" borderId="4" xfId="0" applyNumberFormat="1" applyFont="1" applyBorder="1" applyAlignment="1" applyProtection="1">
      <alignment horizontal="left"/>
      <protection locked="0"/>
    </xf>
    <xf numFmtId="14" fontId="3" fillId="0" borderId="4" xfId="0" applyNumberFormat="1" applyFont="1" applyBorder="1" applyAlignment="1" applyProtection="1">
      <alignment horizontal="center"/>
      <protection locked="0"/>
    </xf>
    <xf numFmtId="0" fontId="2" fillId="5" borderId="10" xfId="0" applyFont="1" applyFill="1" applyBorder="1"/>
    <xf numFmtId="3" fontId="2" fillId="5" borderId="11" xfId="0" applyNumberFormat="1" applyFont="1" applyFill="1" applyBorder="1"/>
    <xf numFmtId="0" fontId="4" fillId="5" borderId="8" xfId="0" applyFont="1" applyFill="1" applyBorder="1"/>
    <xf numFmtId="3" fontId="4" fillId="5" borderId="9" xfId="0" applyNumberFormat="1" applyFont="1" applyFill="1" applyBorder="1"/>
    <xf numFmtId="0" fontId="3" fillId="5" borderId="8" xfId="0" applyFont="1" applyFill="1" applyBorder="1"/>
    <xf numFmtId="3" fontId="3" fillId="5" borderId="9" xfId="0" applyNumberFormat="1" applyFont="1" applyFill="1" applyBorder="1"/>
    <xf numFmtId="0" fontId="2" fillId="5" borderId="8" xfId="0" applyFont="1" applyFill="1" applyBorder="1"/>
    <xf numFmtId="3" fontId="2" fillId="5" borderId="9" xfId="0" applyNumberFormat="1" applyFont="1" applyFill="1" applyBorder="1"/>
    <xf numFmtId="0" fontId="12" fillId="5" borderId="8" xfId="0" applyFont="1" applyFill="1" applyBorder="1"/>
    <xf numFmtId="0" fontId="0" fillId="5" borderId="8" xfId="0" applyFill="1" applyBorder="1"/>
    <xf numFmtId="0" fontId="13" fillId="5" borderId="8" xfId="0" applyFont="1" applyFill="1" applyBorder="1"/>
    <xf numFmtId="0" fontId="0" fillId="5" borderId="9" xfId="0" applyFill="1" applyBorder="1"/>
    <xf numFmtId="3" fontId="13" fillId="5" borderId="9" xfId="0" applyNumberFormat="1" applyFont="1" applyFill="1" applyBorder="1"/>
    <xf numFmtId="0" fontId="19" fillId="5" borderId="12" xfId="0" quotePrefix="1" applyFont="1" applyFill="1" applyBorder="1" applyAlignment="1">
      <alignment wrapText="1"/>
    </xf>
    <xf numFmtId="0" fontId="0" fillId="5" borderId="3" xfId="0" applyFill="1" applyBorder="1"/>
    <xf numFmtId="0" fontId="13" fillId="8" borderId="4" xfId="0" applyFont="1" applyFill="1" applyBorder="1" applyProtection="1">
      <protection locked="0"/>
    </xf>
    <xf numFmtId="9" fontId="0" fillId="0" borderId="4" xfId="1" applyFont="1" applyBorder="1" applyAlignment="1" applyProtection="1">
      <alignment horizontal="center"/>
      <protection locked="0"/>
    </xf>
    <xf numFmtId="9" fontId="3" fillId="0" borderId="4" xfId="1" applyFont="1" applyBorder="1" applyProtection="1">
      <protection locked="0"/>
    </xf>
    <xf numFmtId="0" fontId="4" fillId="0" borderId="4" xfId="0" applyFont="1" applyBorder="1" applyProtection="1">
      <protection locked="0"/>
    </xf>
    <xf numFmtId="49" fontId="3" fillId="0" borderId="4" xfId="0" applyNumberFormat="1" applyFont="1" applyBorder="1" applyProtection="1">
      <protection locked="0"/>
    </xf>
    <xf numFmtId="0" fontId="3" fillId="0" borderId="4" xfId="0" applyFont="1" applyBorder="1" applyAlignment="1" applyProtection="1">
      <alignment horizontal="right"/>
      <protection locked="0"/>
    </xf>
    <xf numFmtId="3" fontId="0" fillId="0" borderId="4" xfId="0" applyNumberFormat="1" applyBorder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3" fontId="3" fillId="0" borderId="4" xfId="0" applyNumberFormat="1" applyFont="1" applyFill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6" fillId="2" borderId="4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4" fontId="6" fillId="5" borderId="4" xfId="0" applyNumberFormat="1" applyFont="1" applyFill="1" applyBorder="1"/>
    <xf numFmtId="4" fontId="6" fillId="5" borderId="4" xfId="0" applyNumberFormat="1" applyFont="1" applyFill="1" applyBorder="1"/>
    <xf numFmtId="0" fontId="6" fillId="2" borderId="4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0" fillId="0" borderId="4" xfId="0" applyFill="1" applyBorder="1"/>
    <xf numFmtId="4" fontId="4" fillId="0" borderId="4" xfId="0" applyNumberFormat="1" applyFont="1" applyFill="1" applyBorder="1"/>
    <xf numFmtId="165" fontId="4" fillId="0" borderId="4" xfId="1" applyNumberFormat="1" applyFont="1" applyBorder="1"/>
    <xf numFmtId="9" fontId="0" fillId="0" borderId="0" xfId="1" applyFont="1"/>
    <xf numFmtId="4" fontId="6" fillId="5" borderId="5" xfId="0" applyNumberFormat="1" applyFont="1" applyFill="1" applyBorder="1"/>
    <xf numFmtId="4" fontId="6" fillId="5" borderId="6" xfId="0" applyNumberFormat="1" applyFont="1" applyFill="1" applyBorder="1"/>
    <xf numFmtId="4" fontId="6" fillId="5" borderId="4" xfId="0" applyNumberFormat="1" applyFont="1" applyFill="1" applyBorder="1"/>
    <xf numFmtId="0" fontId="6" fillId="2" borderId="4" xfId="0" applyFont="1" applyFill="1" applyBorder="1" applyAlignment="1">
      <alignment horizontal="center" wrapText="1"/>
    </xf>
    <xf numFmtId="4" fontId="4" fillId="0" borderId="4" xfId="0" applyNumberFormat="1" applyFont="1" applyFill="1" applyBorder="1" applyProtection="1">
      <protection locked="0"/>
    </xf>
    <xf numFmtId="0" fontId="6" fillId="5" borderId="4" xfId="0" applyFont="1" applyFill="1" applyBorder="1" applyAlignment="1">
      <alignment horizontal="center" wrapText="1"/>
    </xf>
    <xf numFmtId="0" fontId="6" fillId="5" borderId="4" xfId="0" applyFont="1" applyFill="1" applyBorder="1"/>
    <xf numFmtId="0" fontId="6" fillId="5" borderId="5" xfId="0" applyFont="1" applyFill="1" applyBorder="1"/>
    <xf numFmtId="0" fontId="6" fillId="5" borderId="6" xfId="0" applyFont="1" applyFill="1" applyBorder="1"/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44</xdr:row>
      <xdr:rowOff>0</xdr:rowOff>
    </xdr:from>
    <xdr:to>
      <xdr:col>4</xdr:col>
      <xdr:colOff>409575</xdr:colOff>
      <xdr:row>45</xdr:row>
      <xdr:rowOff>38100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305175" y="10439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44</xdr:row>
      <xdr:rowOff>0</xdr:rowOff>
    </xdr:from>
    <xdr:to>
      <xdr:col>3</xdr:col>
      <xdr:colOff>409575</xdr:colOff>
      <xdr:row>45</xdr:row>
      <xdr:rowOff>38100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562225" y="10439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333375</xdr:colOff>
      <xdr:row>44</xdr:row>
      <xdr:rowOff>0</xdr:rowOff>
    </xdr:from>
    <xdr:to>
      <xdr:col>2</xdr:col>
      <xdr:colOff>409575</xdr:colOff>
      <xdr:row>45</xdr:row>
      <xdr:rowOff>38100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609725" y="10439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44</xdr:row>
      <xdr:rowOff>0</xdr:rowOff>
    </xdr:from>
    <xdr:to>
      <xdr:col>1</xdr:col>
      <xdr:colOff>409575</xdr:colOff>
      <xdr:row>45</xdr:row>
      <xdr:rowOff>38100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962025" y="10439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135733</xdr:rowOff>
    </xdr:from>
    <xdr:to>
      <xdr:col>8</xdr:col>
      <xdr:colOff>119062</xdr:colOff>
      <xdr:row>15</xdr:row>
      <xdr:rowOff>571500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675" y="3433764"/>
          <a:ext cx="7993856" cy="8167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2000"/>
            <a:t>OBS att nedanstående </a:t>
          </a:r>
          <a:r>
            <a:rPr lang="sv-SE" sz="2000" baseline="0"/>
            <a:t>redovisning endast ska avse den materiel som inte bedöms vara förbrukad. Förbrukad materiel redovisas i tabellen ovan</a:t>
          </a:r>
          <a:endParaRPr lang="sv-SE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showGridLines="0" tabSelected="1" topLeftCell="A25" workbookViewId="0">
      <selection activeCell="F30" sqref="F30"/>
    </sheetView>
  </sheetViews>
  <sheetFormatPr defaultRowHeight="14.5" x14ac:dyDescent="0.35"/>
  <cols>
    <col min="2" max="2" width="60.90625" customWidth="1"/>
    <col min="3" max="3" width="15.6328125" bestFit="1" customWidth="1"/>
  </cols>
  <sheetData>
    <row r="1" spans="1:3" ht="26" x14ac:dyDescent="0.6">
      <c r="B1" s="40" t="s">
        <v>11</v>
      </c>
      <c r="C1" s="2"/>
    </row>
    <row r="2" spans="1:3" ht="26" x14ac:dyDescent="0.6">
      <c r="A2" s="40"/>
      <c r="B2" s="40"/>
      <c r="C2" s="2"/>
    </row>
    <row r="3" spans="1:3" ht="15.5" x14ac:dyDescent="0.35">
      <c r="A3" s="1"/>
      <c r="B3" s="3"/>
      <c r="C3" s="4"/>
    </row>
    <row r="4" spans="1:3" ht="15.5" x14ac:dyDescent="0.35">
      <c r="A4" s="1"/>
      <c r="B4" s="4" t="s">
        <v>0</v>
      </c>
    </row>
    <row r="5" spans="1:3" ht="15.5" x14ac:dyDescent="0.35">
      <c r="C5" s="39" t="s">
        <v>73</v>
      </c>
    </row>
    <row r="6" spans="1:3" s="23" customFormat="1" ht="15.5" x14ac:dyDescent="0.35">
      <c r="A6" s="1" t="s">
        <v>1</v>
      </c>
      <c r="B6" s="77" t="s">
        <v>2</v>
      </c>
      <c r="C6" s="78">
        <f>SUM(C7:C11)</f>
        <v>0</v>
      </c>
    </row>
    <row r="7" spans="1:3" s="48" customFormat="1" ht="13" x14ac:dyDescent="0.3">
      <c r="A7" s="6"/>
      <c r="B7" s="79" t="s">
        <v>8</v>
      </c>
      <c r="C7" s="80">
        <f>Personalkostnader!K19</f>
        <v>0</v>
      </c>
    </row>
    <row r="8" spans="1:3" s="48" customFormat="1" ht="13" x14ac:dyDescent="0.3">
      <c r="A8" s="6"/>
      <c r="B8" s="79" t="s">
        <v>9</v>
      </c>
      <c r="C8" s="80">
        <f>Personalkostnader!K35</f>
        <v>0</v>
      </c>
    </row>
    <row r="9" spans="1:3" s="48" customFormat="1" ht="13" x14ac:dyDescent="0.3">
      <c r="A9" s="6"/>
      <c r="B9" s="79" t="s">
        <v>80</v>
      </c>
      <c r="C9" s="80">
        <f>Personalkostnader!K51</f>
        <v>0</v>
      </c>
    </row>
    <row r="10" spans="1:3" s="48" customFormat="1" ht="13" x14ac:dyDescent="0.3">
      <c r="A10" s="6"/>
      <c r="B10" s="79" t="s">
        <v>65</v>
      </c>
      <c r="C10" s="80">
        <f>Personalkostnader!F56</f>
        <v>0</v>
      </c>
    </row>
    <row r="11" spans="1:3" s="48" customFormat="1" ht="13" x14ac:dyDescent="0.3">
      <c r="A11" s="6"/>
      <c r="B11" s="79" t="s">
        <v>99</v>
      </c>
      <c r="C11" s="80">
        <f>Personalkostnader!F61</f>
        <v>0</v>
      </c>
    </row>
    <row r="12" spans="1:3" ht="15.5" x14ac:dyDescent="0.35">
      <c r="A12" s="5"/>
      <c r="B12" s="81"/>
      <c r="C12" s="82"/>
    </row>
    <row r="13" spans="1:3" s="23" customFormat="1" ht="15.5" x14ac:dyDescent="0.35">
      <c r="A13" s="1" t="s">
        <v>3</v>
      </c>
      <c r="B13" s="83" t="s">
        <v>61</v>
      </c>
      <c r="C13" s="84">
        <f>SUM(C14:C15)</f>
        <v>0</v>
      </c>
    </row>
    <row r="14" spans="1:3" s="48" customFormat="1" ht="13" x14ac:dyDescent="0.3">
      <c r="A14" s="6"/>
      <c r="B14" s="79" t="s">
        <v>5</v>
      </c>
      <c r="C14" s="80">
        <f>'Kostnader materiel,maskinfordon'!G13</f>
        <v>0</v>
      </c>
    </row>
    <row r="15" spans="1:3" s="48" customFormat="1" ht="13" x14ac:dyDescent="0.3">
      <c r="A15" s="6"/>
      <c r="B15" s="79" t="s">
        <v>10</v>
      </c>
      <c r="C15" s="80">
        <f>'Kostnader materiel,maskinfordon'!C105</f>
        <v>0</v>
      </c>
    </row>
    <row r="16" spans="1:3" ht="15.5" x14ac:dyDescent="0.35">
      <c r="A16" s="5"/>
      <c r="B16" s="81"/>
      <c r="C16" s="82"/>
    </row>
    <row r="17" spans="1:3" s="23" customFormat="1" ht="15.5" x14ac:dyDescent="0.35">
      <c r="A17" s="1" t="s">
        <v>4</v>
      </c>
      <c r="B17" s="83" t="s">
        <v>55</v>
      </c>
      <c r="C17" s="84">
        <f>'Kostnader hjälpande kommuner'!E13</f>
        <v>0</v>
      </c>
    </row>
    <row r="18" spans="1:3" ht="15.5" x14ac:dyDescent="0.35">
      <c r="A18" s="5"/>
      <c r="B18" s="81"/>
      <c r="C18" s="82"/>
    </row>
    <row r="19" spans="1:3" s="23" customFormat="1" ht="15.5" x14ac:dyDescent="0.35">
      <c r="A19" s="1" t="s">
        <v>6</v>
      </c>
      <c r="B19" s="83" t="s">
        <v>68</v>
      </c>
      <c r="C19" s="84">
        <f>SUM(C20:C22)</f>
        <v>0</v>
      </c>
    </row>
    <row r="20" spans="1:3" s="48" customFormat="1" ht="13" x14ac:dyDescent="0.3">
      <c r="A20" s="6"/>
      <c r="B20" s="79" t="s">
        <v>21</v>
      </c>
      <c r="C20" s="80">
        <f>'övriga omkostnader'!G17</f>
        <v>0</v>
      </c>
    </row>
    <row r="21" spans="1:3" s="48" customFormat="1" ht="13" x14ac:dyDescent="0.3">
      <c r="A21" s="6"/>
      <c r="B21" s="79" t="s">
        <v>56</v>
      </c>
      <c r="C21" s="80">
        <f>'övriga omkostnader'!E32</f>
        <v>0</v>
      </c>
    </row>
    <row r="22" spans="1:3" s="48" customFormat="1" ht="13" x14ac:dyDescent="0.3">
      <c r="A22" s="6"/>
      <c r="B22" s="79" t="s">
        <v>57</v>
      </c>
      <c r="C22" s="80">
        <f>'övriga omkostnader'!E53</f>
        <v>0</v>
      </c>
    </row>
    <row r="23" spans="1:3" ht="15.5" x14ac:dyDescent="0.35">
      <c r="A23" s="5"/>
      <c r="B23" s="81"/>
      <c r="C23" s="82"/>
    </row>
    <row r="24" spans="1:3" s="23" customFormat="1" ht="15.5" x14ac:dyDescent="0.35">
      <c r="A24" s="1"/>
      <c r="B24" s="83" t="s">
        <v>7</v>
      </c>
      <c r="C24" s="84">
        <f>C6+C13+C17+C19</f>
        <v>0</v>
      </c>
    </row>
    <row r="25" spans="1:3" ht="15.5" x14ac:dyDescent="0.35">
      <c r="A25" s="5"/>
      <c r="B25" s="81"/>
      <c r="C25" s="82"/>
    </row>
    <row r="26" spans="1:3" ht="15.5" x14ac:dyDescent="0.35">
      <c r="A26" s="1"/>
      <c r="B26" s="85" t="s">
        <v>53</v>
      </c>
      <c r="C26" s="84">
        <f>0.01*C24</f>
        <v>0</v>
      </c>
    </row>
    <row r="27" spans="1:3" ht="15.5" x14ac:dyDescent="0.35">
      <c r="B27" s="86"/>
      <c r="C27" s="82"/>
    </row>
    <row r="28" spans="1:3" ht="15.5" x14ac:dyDescent="0.35">
      <c r="A28" s="23"/>
      <c r="B28" s="87" t="s">
        <v>89</v>
      </c>
      <c r="C28" s="84">
        <f>SUM(C24:C26)</f>
        <v>0</v>
      </c>
    </row>
    <row r="29" spans="1:3" x14ac:dyDescent="0.35">
      <c r="B29" s="86"/>
      <c r="C29" s="88"/>
    </row>
    <row r="30" spans="1:3" s="23" customFormat="1" ht="15.5" x14ac:dyDescent="0.35">
      <c r="A30"/>
      <c r="B30" s="85" t="s">
        <v>87</v>
      </c>
      <c r="C30" s="92"/>
    </row>
    <row r="31" spans="1:3" x14ac:dyDescent="0.35">
      <c r="B31" s="86"/>
      <c r="C31" s="88"/>
    </row>
    <row r="32" spans="1:3" ht="15.5" x14ac:dyDescent="0.35">
      <c r="B32" s="87" t="s">
        <v>54</v>
      </c>
      <c r="C32" s="89">
        <f>C28-C30</f>
        <v>0</v>
      </c>
    </row>
    <row r="33" spans="2:3" x14ac:dyDescent="0.35">
      <c r="B33" s="86"/>
      <c r="C33" s="88"/>
    </row>
    <row r="34" spans="2:3" ht="39.5" x14ac:dyDescent="0.35">
      <c r="B34" s="90" t="s">
        <v>114</v>
      </c>
      <c r="C34" s="9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2"/>
  <sheetViews>
    <sheetView showGridLines="0" topLeftCell="A34" zoomScale="80" zoomScaleNormal="80" workbookViewId="0">
      <selection activeCell="E56" sqref="E56"/>
    </sheetView>
  </sheetViews>
  <sheetFormatPr defaultRowHeight="14.5" x14ac:dyDescent="0.35"/>
  <cols>
    <col min="1" max="1" width="11.90625" customWidth="1"/>
    <col min="2" max="2" width="24.36328125" customWidth="1"/>
    <col min="3" max="3" width="10.08984375" customWidth="1"/>
    <col min="4" max="4" width="11.08984375" customWidth="1"/>
    <col min="6" max="6" width="13.1796875" customWidth="1"/>
    <col min="8" max="8" width="10.54296875" customWidth="1"/>
    <col min="9" max="9" width="10.08984375" customWidth="1"/>
    <col min="11" max="11" width="21.36328125" customWidth="1"/>
  </cols>
  <sheetData>
    <row r="1" spans="1:11" s="41" customFormat="1" ht="31" x14ac:dyDescent="0.7">
      <c r="A1" s="47" t="s">
        <v>75</v>
      </c>
      <c r="B1" s="45"/>
      <c r="C1" s="45"/>
      <c r="D1" s="45"/>
      <c r="E1" s="45"/>
      <c r="F1" s="45"/>
      <c r="G1" s="45"/>
      <c r="H1" s="45"/>
      <c r="I1" s="45"/>
      <c r="J1" s="45"/>
    </row>
    <row r="3" spans="1:11" s="41" customFormat="1" ht="26" x14ac:dyDescent="0.6">
      <c r="A3" s="46"/>
      <c r="B3" s="45"/>
      <c r="C3" s="45"/>
      <c r="D3" s="45"/>
      <c r="E3" s="45"/>
      <c r="F3" s="45"/>
      <c r="G3" s="45"/>
      <c r="H3" s="45"/>
      <c r="I3" s="45"/>
      <c r="J3" s="45"/>
    </row>
    <row r="4" spans="1:11" s="41" customFormat="1" ht="26" x14ac:dyDescent="0.6">
      <c r="A4" s="46" t="s">
        <v>76</v>
      </c>
      <c r="B4" s="45"/>
      <c r="C4" s="45"/>
      <c r="D4" s="45"/>
      <c r="E4" s="45"/>
      <c r="F4" s="45"/>
      <c r="G4" s="45"/>
      <c r="H4" s="45"/>
      <c r="I4" s="45"/>
      <c r="J4" s="45"/>
    </row>
    <row r="5" spans="1:11" ht="39.5" x14ac:dyDescent="0.35">
      <c r="A5" s="52" t="s">
        <v>19</v>
      </c>
      <c r="B5" s="52" t="s">
        <v>16</v>
      </c>
      <c r="C5" s="52" t="s">
        <v>12</v>
      </c>
      <c r="D5" s="52" t="s">
        <v>17</v>
      </c>
      <c r="E5" s="52" t="s">
        <v>18</v>
      </c>
      <c r="F5" s="52" t="s">
        <v>20</v>
      </c>
      <c r="G5" s="53" t="s">
        <v>13</v>
      </c>
      <c r="H5" s="53" t="s">
        <v>81</v>
      </c>
      <c r="I5" s="53" t="s">
        <v>82</v>
      </c>
      <c r="J5" s="54" t="s">
        <v>83</v>
      </c>
      <c r="K5" s="49" t="s">
        <v>90</v>
      </c>
    </row>
    <row r="6" spans="1:11" x14ac:dyDescent="0.35">
      <c r="A6" s="62"/>
      <c r="B6" s="62"/>
      <c r="C6" s="63"/>
      <c r="D6" s="63"/>
      <c r="E6" s="63"/>
      <c r="F6" s="63"/>
      <c r="G6" s="63"/>
      <c r="H6" s="63"/>
      <c r="I6" s="63"/>
      <c r="J6" s="65">
        <v>0.39250000000000002</v>
      </c>
      <c r="K6" s="51">
        <f>((D6*G6)+(E6*H6)+(F6*I6))*(1+J6)</f>
        <v>0</v>
      </c>
    </row>
    <row r="7" spans="1:11" x14ac:dyDescent="0.35">
      <c r="A7" s="62"/>
      <c r="B7" s="62"/>
      <c r="C7" s="63"/>
      <c r="D7" s="63"/>
      <c r="E7" s="63"/>
      <c r="F7" s="63"/>
      <c r="G7" s="63"/>
      <c r="H7" s="63"/>
      <c r="I7" s="63"/>
      <c r="J7" s="65">
        <v>0.39250000000000002</v>
      </c>
      <c r="K7" s="51">
        <f>((D7*G7)+(E7*H7)+(F7*I7))*(1+J7)</f>
        <v>0</v>
      </c>
    </row>
    <row r="8" spans="1:11" x14ac:dyDescent="0.35">
      <c r="A8" s="62"/>
      <c r="B8" s="62"/>
      <c r="C8" s="63"/>
      <c r="D8" s="63"/>
      <c r="E8" s="63"/>
      <c r="F8" s="63"/>
      <c r="G8" s="63"/>
      <c r="H8" s="63"/>
      <c r="I8" s="63"/>
      <c r="J8" s="65">
        <v>0.39250000000000002</v>
      </c>
      <c r="K8" s="51">
        <f t="shared" ref="K8:K18" si="0">((D8*G8)+(E8*H8)+(F8*I8))*(1+J8)</f>
        <v>0</v>
      </c>
    </row>
    <row r="9" spans="1:11" x14ac:dyDescent="0.35">
      <c r="A9" s="62"/>
      <c r="B9" s="62"/>
      <c r="C9" s="63"/>
      <c r="D9" s="63"/>
      <c r="E9" s="63"/>
      <c r="F9" s="63"/>
      <c r="G9" s="63"/>
      <c r="H9" s="63"/>
      <c r="I9" s="63"/>
      <c r="J9" s="65">
        <v>0.39250000000000002</v>
      </c>
      <c r="K9" s="51">
        <f t="shared" si="0"/>
        <v>0</v>
      </c>
    </row>
    <row r="10" spans="1:11" x14ac:dyDescent="0.35">
      <c r="A10" s="62"/>
      <c r="B10" s="62"/>
      <c r="C10" s="63"/>
      <c r="D10" s="63"/>
      <c r="E10" s="63"/>
      <c r="F10" s="63"/>
      <c r="G10" s="63"/>
      <c r="H10" s="63"/>
      <c r="I10" s="63"/>
      <c r="J10" s="65">
        <v>0.39250000000000002</v>
      </c>
      <c r="K10" s="51">
        <f t="shared" si="0"/>
        <v>0</v>
      </c>
    </row>
    <row r="11" spans="1:11" x14ac:dyDescent="0.35">
      <c r="A11" s="62"/>
      <c r="B11" s="62"/>
      <c r="C11" s="63"/>
      <c r="D11" s="63"/>
      <c r="E11" s="63"/>
      <c r="F11" s="63"/>
      <c r="G11" s="63"/>
      <c r="H11" s="63"/>
      <c r="I11" s="63"/>
      <c r="J11" s="65">
        <v>0.39250000000000002</v>
      </c>
      <c r="K11" s="51">
        <f t="shared" si="0"/>
        <v>0</v>
      </c>
    </row>
    <row r="12" spans="1:11" x14ac:dyDescent="0.35">
      <c r="A12" s="62"/>
      <c r="B12" s="62"/>
      <c r="C12" s="63"/>
      <c r="D12" s="63"/>
      <c r="E12" s="63"/>
      <c r="F12" s="63"/>
      <c r="G12" s="63"/>
      <c r="H12" s="63"/>
      <c r="I12" s="63"/>
      <c r="J12" s="65">
        <v>0.39250000000000002</v>
      </c>
      <c r="K12" s="51">
        <f t="shared" si="0"/>
        <v>0</v>
      </c>
    </row>
    <row r="13" spans="1:11" x14ac:dyDescent="0.35">
      <c r="A13" s="62"/>
      <c r="B13" s="62"/>
      <c r="C13" s="63"/>
      <c r="D13" s="63"/>
      <c r="E13" s="63"/>
      <c r="F13" s="63"/>
      <c r="G13" s="63"/>
      <c r="H13" s="63"/>
      <c r="I13" s="63"/>
      <c r="J13" s="65">
        <v>0.39250000000000002</v>
      </c>
      <c r="K13" s="51">
        <f t="shared" si="0"/>
        <v>0</v>
      </c>
    </row>
    <row r="14" spans="1:11" x14ac:dyDescent="0.35">
      <c r="A14" s="62"/>
      <c r="B14" s="62"/>
      <c r="C14" s="63"/>
      <c r="D14" s="63"/>
      <c r="E14" s="63"/>
      <c r="F14" s="63"/>
      <c r="G14" s="63"/>
      <c r="H14" s="63"/>
      <c r="I14" s="63"/>
      <c r="J14" s="65">
        <v>0.39250000000000002</v>
      </c>
      <c r="K14" s="51">
        <f t="shared" si="0"/>
        <v>0</v>
      </c>
    </row>
    <row r="15" spans="1:11" x14ac:dyDescent="0.35">
      <c r="A15" s="62"/>
      <c r="B15" s="62"/>
      <c r="C15" s="63"/>
      <c r="D15" s="63"/>
      <c r="E15" s="63"/>
      <c r="F15" s="63"/>
      <c r="G15" s="63"/>
      <c r="H15" s="63"/>
      <c r="I15" s="63"/>
      <c r="J15" s="65">
        <v>0.39250000000000002</v>
      </c>
      <c r="K15" s="51">
        <f t="shared" si="0"/>
        <v>0</v>
      </c>
    </row>
    <row r="16" spans="1:11" x14ac:dyDescent="0.35">
      <c r="A16" s="62"/>
      <c r="B16" s="62"/>
      <c r="C16" s="64"/>
      <c r="D16" s="66"/>
      <c r="E16" s="63"/>
      <c r="F16" s="63"/>
      <c r="G16" s="63"/>
      <c r="H16" s="63"/>
      <c r="I16" s="63"/>
      <c r="J16" s="65">
        <v>0.39250000000000002</v>
      </c>
      <c r="K16" s="51">
        <f t="shared" si="0"/>
        <v>0</v>
      </c>
    </row>
    <row r="17" spans="1:13" x14ac:dyDescent="0.35">
      <c r="A17" s="62"/>
      <c r="B17" s="62"/>
      <c r="C17" s="64"/>
      <c r="D17" s="66"/>
      <c r="E17" s="63"/>
      <c r="F17" s="63"/>
      <c r="G17" s="63"/>
      <c r="H17" s="63"/>
      <c r="I17" s="63"/>
      <c r="J17" s="65">
        <v>0.39250000000000002</v>
      </c>
      <c r="K17" s="51">
        <f t="shared" si="0"/>
        <v>0</v>
      </c>
    </row>
    <row r="18" spans="1:13" x14ac:dyDescent="0.35">
      <c r="A18" s="62"/>
      <c r="B18" s="62"/>
      <c r="C18" s="64"/>
      <c r="D18" s="66"/>
      <c r="E18" s="63"/>
      <c r="F18" s="63"/>
      <c r="G18" s="63"/>
      <c r="H18" s="63"/>
      <c r="I18" s="63"/>
      <c r="J18" s="65">
        <v>0.39250000000000002</v>
      </c>
      <c r="K18" s="51">
        <f t="shared" si="0"/>
        <v>0</v>
      </c>
    </row>
    <row r="19" spans="1:13" x14ac:dyDescent="0.35">
      <c r="A19" s="55"/>
      <c r="B19" s="55" t="s">
        <v>14</v>
      </c>
      <c r="C19" s="59">
        <f>SUM(C6:C18)</f>
        <v>0</v>
      </c>
      <c r="D19" s="59">
        <f>SUM(D6:D18)</f>
        <v>0</v>
      </c>
      <c r="E19" s="59">
        <f t="shared" ref="E19:F19" si="1">SUM(E6:E18)</f>
        <v>0</v>
      </c>
      <c r="F19" s="59">
        <f t="shared" si="1"/>
        <v>0</v>
      </c>
      <c r="G19" s="59"/>
      <c r="H19" s="59"/>
      <c r="I19" s="59"/>
      <c r="J19" s="59"/>
      <c r="K19" s="59">
        <f>SUM(K6:K18)</f>
        <v>0</v>
      </c>
    </row>
    <row r="20" spans="1:13" s="41" customFormat="1" x14ac:dyDescent="0.35">
      <c r="C20" s="42"/>
      <c r="D20" s="43"/>
      <c r="E20" s="44"/>
      <c r="F20" s="10"/>
      <c r="G20" s="10"/>
      <c r="H20" s="10"/>
      <c r="I20" s="10"/>
      <c r="J20" s="10"/>
      <c r="K20" s="10"/>
    </row>
    <row r="21" spans="1:13" s="41" customFormat="1" ht="26" x14ac:dyDescent="0.6">
      <c r="A21" s="46" t="s">
        <v>77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3" ht="52.5" customHeight="1" x14ac:dyDescent="0.35">
      <c r="A22" s="52" t="s">
        <v>19</v>
      </c>
      <c r="B22" s="52" t="s">
        <v>16</v>
      </c>
      <c r="C22" s="110" t="s">
        <v>12</v>
      </c>
      <c r="D22" s="110" t="s">
        <v>100</v>
      </c>
      <c r="E22" s="110" t="s">
        <v>101</v>
      </c>
      <c r="F22" s="110" t="s">
        <v>102</v>
      </c>
      <c r="G22" s="53" t="s">
        <v>103</v>
      </c>
      <c r="H22" s="53" t="s">
        <v>104</v>
      </c>
      <c r="I22" s="53" t="s">
        <v>105</v>
      </c>
      <c r="J22" s="54" t="s">
        <v>83</v>
      </c>
      <c r="K22" s="111" t="s">
        <v>106</v>
      </c>
    </row>
    <row r="23" spans="1:13" x14ac:dyDescent="0.35">
      <c r="A23" s="62"/>
      <c r="B23" s="62"/>
      <c r="C23" s="63">
        <f>SUM(D23:F23)</f>
        <v>0</v>
      </c>
      <c r="D23" s="63"/>
      <c r="E23" s="63"/>
      <c r="F23" s="63"/>
      <c r="G23" s="63"/>
      <c r="H23" s="63"/>
      <c r="I23" s="63"/>
      <c r="J23" s="65">
        <v>0.39250000000000002</v>
      </c>
      <c r="K23" s="109">
        <f>((D23*G23)+(E23*H23)+(F23*I23))*(1+J23)</f>
        <v>0</v>
      </c>
      <c r="M23" s="50"/>
    </row>
    <row r="24" spans="1:13" x14ac:dyDescent="0.35">
      <c r="A24" s="62"/>
      <c r="B24" s="62"/>
      <c r="C24" s="63">
        <f t="shared" ref="C24:C34" si="2">SUM(D24:F24)</f>
        <v>0</v>
      </c>
      <c r="D24" s="63"/>
      <c r="E24" s="63"/>
      <c r="F24" s="63"/>
      <c r="G24" s="63"/>
      <c r="H24" s="63"/>
      <c r="I24" s="63"/>
      <c r="J24" s="65">
        <v>0.39250000000000002</v>
      </c>
      <c r="K24" s="109">
        <f>((D24*G24)+(E24*H24)+(F24*I24))*(1+J24)</f>
        <v>0</v>
      </c>
    </row>
    <row r="25" spans="1:13" x14ac:dyDescent="0.35">
      <c r="A25" s="62"/>
      <c r="B25" s="62"/>
      <c r="C25" s="63">
        <f t="shared" si="2"/>
        <v>0</v>
      </c>
      <c r="D25" s="63"/>
      <c r="E25" s="63"/>
      <c r="F25" s="63"/>
      <c r="G25" s="63"/>
      <c r="H25" s="63"/>
      <c r="I25" s="63"/>
      <c r="J25" s="65">
        <v>0.39250000000000002</v>
      </c>
      <c r="K25" s="109">
        <f t="shared" ref="K25:K34" si="3">((D25*G25)+(E25*H25)+(F25*I25))*(1+J25)</f>
        <v>0</v>
      </c>
    </row>
    <row r="26" spans="1:13" x14ac:dyDescent="0.35">
      <c r="A26" s="62"/>
      <c r="B26" s="62"/>
      <c r="C26" s="63">
        <f t="shared" si="2"/>
        <v>0</v>
      </c>
      <c r="D26" s="63"/>
      <c r="E26" s="63"/>
      <c r="F26" s="63"/>
      <c r="G26" s="63"/>
      <c r="H26" s="63"/>
      <c r="I26" s="63"/>
      <c r="J26" s="65">
        <v>0.39250000000000002</v>
      </c>
      <c r="K26" s="109">
        <f t="shared" si="3"/>
        <v>0</v>
      </c>
    </row>
    <row r="27" spans="1:13" x14ac:dyDescent="0.35">
      <c r="A27" s="62"/>
      <c r="B27" s="62"/>
      <c r="C27" s="63">
        <f t="shared" si="2"/>
        <v>0</v>
      </c>
      <c r="D27" s="63"/>
      <c r="E27" s="63"/>
      <c r="F27" s="63"/>
      <c r="G27" s="63"/>
      <c r="H27" s="63"/>
      <c r="I27" s="63"/>
      <c r="J27" s="65">
        <v>0.39250000000000002</v>
      </c>
      <c r="K27" s="109">
        <f t="shared" si="3"/>
        <v>0</v>
      </c>
    </row>
    <row r="28" spans="1:13" x14ac:dyDescent="0.35">
      <c r="A28" s="62"/>
      <c r="B28" s="62"/>
      <c r="C28" s="63">
        <f t="shared" si="2"/>
        <v>0</v>
      </c>
      <c r="D28" s="63"/>
      <c r="E28" s="63"/>
      <c r="F28" s="63"/>
      <c r="G28" s="63"/>
      <c r="H28" s="63"/>
      <c r="I28" s="63"/>
      <c r="J28" s="65">
        <v>0.39250000000000002</v>
      </c>
      <c r="K28" s="109">
        <f t="shared" si="3"/>
        <v>0</v>
      </c>
    </row>
    <row r="29" spans="1:13" x14ac:dyDescent="0.35">
      <c r="A29" s="62"/>
      <c r="B29" s="62"/>
      <c r="C29" s="63">
        <f t="shared" si="2"/>
        <v>0</v>
      </c>
      <c r="D29" s="63"/>
      <c r="E29" s="63"/>
      <c r="F29" s="63"/>
      <c r="G29" s="63"/>
      <c r="H29" s="63"/>
      <c r="I29" s="63"/>
      <c r="J29" s="65">
        <v>0.39250000000000002</v>
      </c>
      <c r="K29" s="109">
        <f t="shared" si="3"/>
        <v>0</v>
      </c>
    </row>
    <row r="30" spans="1:13" x14ac:dyDescent="0.35">
      <c r="A30" s="62"/>
      <c r="B30" s="62"/>
      <c r="C30" s="63">
        <f t="shared" si="2"/>
        <v>0</v>
      </c>
      <c r="D30" s="63"/>
      <c r="E30" s="63"/>
      <c r="F30" s="63"/>
      <c r="G30" s="63"/>
      <c r="H30" s="63"/>
      <c r="I30" s="63"/>
      <c r="J30" s="65">
        <v>0.39250000000000002</v>
      </c>
      <c r="K30" s="109">
        <f t="shared" si="3"/>
        <v>0</v>
      </c>
    </row>
    <row r="31" spans="1:13" x14ac:dyDescent="0.35">
      <c r="A31" s="62"/>
      <c r="B31" s="62"/>
      <c r="C31" s="63">
        <f t="shared" si="2"/>
        <v>0</v>
      </c>
      <c r="D31" s="63"/>
      <c r="E31" s="63"/>
      <c r="F31" s="63"/>
      <c r="G31" s="63"/>
      <c r="H31" s="63"/>
      <c r="I31" s="63"/>
      <c r="J31" s="65">
        <v>0.39250000000000002</v>
      </c>
      <c r="K31" s="109">
        <f t="shared" si="3"/>
        <v>0</v>
      </c>
    </row>
    <row r="32" spans="1:13" x14ac:dyDescent="0.35">
      <c r="A32" s="62"/>
      <c r="B32" s="62"/>
      <c r="C32" s="63">
        <f t="shared" si="2"/>
        <v>0</v>
      </c>
      <c r="D32" s="63"/>
      <c r="E32" s="63"/>
      <c r="F32" s="63"/>
      <c r="G32" s="63"/>
      <c r="H32" s="63"/>
      <c r="I32" s="63"/>
      <c r="J32" s="65">
        <v>0.39250000000000002</v>
      </c>
      <c r="K32" s="109">
        <f t="shared" si="3"/>
        <v>0</v>
      </c>
    </row>
    <row r="33" spans="1:11" x14ac:dyDescent="0.35">
      <c r="A33" s="62"/>
      <c r="B33" s="62"/>
      <c r="C33" s="63">
        <f t="shared" si="2"/>
        <v>0</v>
      </c>
      <c r="D33" s="63"/>
      <c r="E33" s="63"/>
      <c r="F33" s="63"/>
      <c r="G33" s="63"/>
      <c r="H33" s="63"/>
      <c r="I33" s="63"/>
      <c r="J33" s="65">
        <v>0.39250000000000002</v>
      </c>
      <c r="K33" s="109">
        <f t="shared" si="3"/>
        <v>0</v>
      </c>
    </row>
    <row r="34" spans="1:11" x14ac:dyDescent="0.35">
      <c r="A34" s="62"/>
      <c r="B34" s="62"/>
      <c r="C34" s="63">
        <f t="shared" si="2"/>
        <v>0</v>
      </c>
      <c r="D34" s="63"/>
      <c r="E34" s="63"/>
      <c r="F34" s="63"/>
      <c r="G34" s="63"/>
      <c r="H34" s="63"/>
      <c r="I34" s="63"/>
      <c r="J34" s="65">
        <v>0.39250000000000002</v>
      </c>
      <c r="K34" s="109">
        <f t="shared" si="3"/>
        <v>0</v>
      </c>
    </row>
    <row r="35" spans="1:11" x14ac:dyDescent="0.35">
      <c r="A35" s="55"/>
      <c r="B35" s="55" t="s">
        <v>14</v>
      </c>
      <c r="C35" s="56"/>
      <c r="D35" s="57"/>
      <c r="E35" s="118"/>
      <c r="F35" s="118"/>
      <c r="G35" s="51"/>
      <c r="H35" s="116"/>
      <c r="I35" s="117"/>
      <c r="J35" s="58"/>
      <c r="K35" s="51">
        <f>SUM(K23:K34)</f>
        <v>0</v>
      </c>
    </row>
    <row r="36" spans="1:11" x14ac:dyDescent="0.35">
      <c r="A36" s="9"/>
      <c r="B36" s="7"/>
      <c r="C36" s="7"/>
      <c r="D36" s="8"/>
      <c r="E36" s="8"/>
      <c r="F36" s="10"/>
      <c r="G36" s="10"/>
      <c r="H36" s="10"/>
    </row>
    <row r="37" spans="1:11" s="41" customFormat="1" ht="26" x14ac:dyDescent="0.6">
      <c r="A37" s="46" t="s">
        <v>78</v>
      </c>
      <c r="B37" s="45"/>
      <c r="C37" s="45"/>
      <c r="D37" s="45"/>
      <c r="E37" s="45"/>
      <c r="F37" s="45"/>
      <c r="G37" s="45"/>
      <c r="H37" s="45"/>
      <c r="I37" s="45"/>
      <c r="J37" s="45"/>
    </row>
    <row r="38" spans="1:11" ht="52.5" customHeight="1" x14ac:dyDescent="0.35">
      <c r="A38" s="52" t="s">
        <v>19</v>
      </c>
      <c r="B38" s="52" t="s">
        <v>16</v>
      </c>
      <c r="C38" s="110" t="s">
        <v>12</v>
      </c>
      <c r="D38" s="110" t="s">
        <v>100</v>
      </c>
      <c r="E38" s="110" t="s">
        <v>101</v>
      </c>
      <c r="F38" s="110" t="s">
        <v>102</v>
      </c>
      <c r="G38" s="53" t="s">
        <v>103</v>
      </c>
      <c r="H38" s="53" t="s">
        <v>104</v>
      </c>
      <c r="I38" s="53" t="s">
        <v>105</v>
      </c>
      <c r="J38" s="54" t="s">
        <v>83</v>
      </c>
      <c r="K38" s="111" t="s">
        <v>84</v>
      </c>
    </row>
    <row r="39" spans="1:11" x14ac:dyDescent="0.35">
      <c r="A39" s="62"/>
      <c r="B39" s="62"/>
      <c r="C39" s="63">
        <f>SUM(D39:F39)</f>
        <v>0</v>
      </c>
      <c r="D39" s="63"/>
      <c r="E39" s="63"/>
      <c r="F39" s="63"/>
      <c r="G39" s="63"/>
      <c r="H39" s="63"/>
      <c r="I39" s="63"/>
      <c r="J39" s="65">
        <v>0.39250000000000002</v>
      </c>
      <c r="K39" s="109">
        <f>((D39*G39)+(E39*H39)+(F39*I39))*(1+J39)</f>
        <v>0</v>
      </c>
    </row>
    <row r="40" spans="1:11" x14ac:dyDescent="0.35">
      <c r="A40" s="62"/>
      <c r="B40" s="62"/>
      <c r="C40" s="63">
        <f t="shared" ref="C40:C50" si="4">SUM(D40:F40)</f>
        <v>0</v>
      </c>
      <c r="D40" s="63"/>
      <c r="E40" s="63"/>
      <c r="F40" s="63"/>
      <c r="G40" s="63"/>
      <c r="H40" s="63"/>
      <c r="I40" s="63"/>
      <c r="J40" s="65">
        <v>0.39250000000000002</v>
      </c>
      <c r="K40" s="109">
        <f t="shared" ref="K40:K50" si="5">((D40*G40)+(E40*H40)+(F40*I40))*(1+J40)</f>
        <v>0</v>
      </c>
    </row>
    <row r="41" spans="1:11" x14ac:dyDescent="0.35">
      <c r="A41" s="62"/>
      <c r="B41" s="62"/>
      <c r="C41" s="63">
        <f t="shared" si="4"/>
        <v>0</v>
      </c>
      <c r="D41" s="63"/>
      <c r="E41" s="63"/>
      <c r="F41" s="63"/>
      <c r="G41" s="63"/>
      <c r="H41" s="63"/>
      <c r="I41" s="63"/>
      <c r="J41" s="65">
        <v>0.39250000000000002</v>
      </c>
      <c r="K41" s="109">
        <f t="shared" si="5"/>
        <v>0</v>
      </c>
    </row>
    <row r="42" spans="1:11" x14ac:dyDescent="0.35">
      <c r="A42" s="62"/>
      <c r="B42" s="62"/>
      <c r="C42" s="63">
        <f t="shared" si="4"/>
        <v>0</v>
      </c>
      <c r="D42" s="63"/>
      <c r="E42" s="63"/>
      <c r="F42" s="63"/>
      <c r="G42" s="63"/>
      <c r="H42" s="63"/>
      <c r="I42" s="63"/>
      <c r="J42" s="65">
        <v>0.39250000000000002</v>
      </c>
      <c r="K42" s="109">
        <f t="shared" si="5"/>
        <v>0</v>
      </c>
    </row>
    <row r="43" spans="1:11" x14ac:dyDescent="0.35">
      <c r="A43" s="62"/>
      <c r="B43" s="62"/>
      <c r="C43" s="63">
        <f t="shared" si="4"/>
        <v>0</v>
      </c>
      <c r="D43" s="63"/>
      <c r="E43" s="63"/>
      <c r="F43" s="63"/>
      <c r="G43" s="63"/>
      <c r="H43" s="63"/>
      <c r="I43" s="63"/>
      <c r="J43" s="65">
        <v>0.39250000000000002</v>
      </c>
      <c r="K43" s="109">
        <f t="shared" si="5"/>
        <v>0</v>
      </c>
    </row>
    <row r="44" spans="1:11" x14ac:dyDescent="0.35">
      <c r="A44" s="62"/>
      <c r="B44" s="62"/>
      <c r="C44" s="63">
        <f t="shared" si="4"/>
        <v>0</v>
      </c>
      <c r="D44" s="63"/>
      <c r="E44" s="63"/>
      <c r="F44" s="63"/>
      <c r="G44" s="63"/>
      <c r="H44" s="63"/>
      <c r="I44" s="63"/>
      <c r="J44" s="65">
        <v>0.39250000000000002</v>
      </c>
      <c r="K44" s="109">
        <f t="shared" si="5"/>
        <v>0</v>
      </c>
    </row>
    <row r="45" spans="1:11" x14ac:dyDescent="0.35">
      <c r="A45" s="62"/>
      <c r="B45" s="62"/>
      <c r="C45" s="63">
        <f t="shared" si="4"/>
        <v>0</v>
      </c>
      <c r="D45" s="63"/>
      <c r="E45" s="63"/>
      <c r="F45" s="63"/>
      <c r="G45" s="63"/>
      <c r="H45" s="63"/>
      <c r="I45" s="63"/>
      <c r="J45" s="65">
        <v>0.39250000000000002</v>
      </c>
      <c r="K45" s="109">
        <f t="shared" si="5"/>
        <v>0</v>
      </c>
    </row>
    <row r="46" spans="1:11" x14ac:dyDescent="0.35">
      <c r="A46" s="62"/>
      <c r="B46" s="62"/>
      <c r="C46" s="63">
        <f t="shared" si="4"/>
        <v>0</v>
      </c>
      <c r="D46" s="63"/>
      <c r="E46" s="63"/>
      <c r="F46" s="63"/>
      <c r="G46" s="63"/>
      <c r="H46" s="63"/>
      <c r="I46" s="63"/>
      <c r="J46" s="65">
        <v>0.39250000000000002</v>
      </c>
      <c r="K46" s="109">
        <f t="shared" si="5"/>
        <v>0</v>
      </c>
    </row>
    <row r="47" spans="1:11" x14ac:dyDescent="0.35">
      <c r="A47" s="62"/>
      <c r="B47" s="62"/>
      <c r="C47" s="63">
        <f t="shared" si="4"/>
        <v>0</v>
      </c>
      <c r="D47" s="63"/>
      <c r="E47" s="63"/>
      <c r="F47" s="63"/>
      <c r="G47" s="63"/>
      <c r="H47" s="63"/>
      <c r="I47" s="63"/>
      <c r="J47" s="65">
        <v>0.39250000000000002</v>
      </c>
      <c r="K47" s="109">
        <f t="shared" si="5"/>
        <v>0</v>
      </c>
    </row>
    <row r="48" spans="1:11" x14ac:dyDescent="0.35">
      <c r="A48" s="62"/>
      <c r="B48" s="62"/>
      <c r="C48" s="63">
        <f t="shared" si="4"/>
        <v>0</v>
      </c>
      <c r="D48" s="63"/>
      <c r="E48" s="63"/>
      <c r="F48" s="63"/>
      <c r="G48" s="63"/>
      <c r="H48" s="63"/>
      <c r="I48" s="63"/>
      <c r="J48" s="65">
        <v>0.39250000000000002</v>
      </c>
      <c r="K48" s="109">
        <f t="shared" si="5"/>
        <v>0</v>
      </c>
    </row>
    <row r="49" spans="1:12" x14ac:dyDescent="0.35">
      <c r="A49" s="62"/>
      <c r="B49" s="62"/>
      <c r="C49" s="63">
        <f t="shared" si="4"/>
        <v>0</v>
      </c>
      <c r="D49" s="63"/>
      <c r="E49" s="63"/>
      <c r="F49" s="63"/>
      <c r="G49" s="63"/>
      <c r="H49" s="63"/>
      <c r="I49" s="63"/>
      <c r="J49" s="65">
        <v>0.39250000000000002</v>
      </c>
      <c r="K49" s="109">
        <f t="shared" si="5"/>
        <v>0</v>
      </c>
    </row>
    <row r="50" spans="1:12" x14ac:dyDescent="0.35">
      <c r="A50" s="62"/>
      <c r="B50" s="62"/>
      <c r="C50" s="63">
        <f t="shared" si="4"/>
        <v>0</v>
      </c>
      <c r="D50" s="63"/>
      <c r="E50" s="63"/>
      <c r="F50" s="63"/>
      <c r="G50" s="63"/>
      <c r="H50" s="63"/>
      <c r="I50" s="63"/>
      <c r="J50" s="65">
        <v>0.39250000000000002</v>
      </c>
      <c r="K50" s="109">
        <f t="shared" si="5"/>
        <v>0</v>
      </c>
    </row>
    <row r="51" spans="1:12" x14ac:dyDescent="0.35">
      <c r="A51" s="55"/>
      <c r="B51" s="55" t="s">
        <v>14</v>
      </c>
      <c r="C51" s="56"/>
      <c r="D51" s="57"/>
      <c r="E51" s="123"/>
      <c r="F51" s="124"/>
      <c r="G51" s="122"/>
      <c r="H51" s="122"/>
      <c r="I51" s="51"/>
      <c r="J51" s="58"/>
      <c r="K51" s="51">
        <f>SUM(K39:K50)</f>
        <v>0</v>
      </c>
    </row>
    <row r="53" spans="1:12" x14ac:dyDescent="0.35">
      <c r="A53" s="12"/>
      <c r="B53" s="13"/>
      <c r="C53" s="10"/>
      <c r="D53" s="10"/>
      <c r="E53" s="10"/>
      <c r="F53" s="10"/>
      <c r="G53" s="11"/>
      <c r="H53" s="11"/>
    </row>
    <row r="54" spans="1:12" s="41" customFormat="1" ht="26" x14ac:dyDescent="0.6">
      <c r="A54" s="46" t="s">
        <v>79</v>
      </c>
      <c r="B54" s="45"/>
      <c r="C54" s="45"/>
      <c r="D54" s="45"/>
      <c r="E54" s="45"/>
      <c r="F54" s="45"/>
      <c r="G54" s="45"/>
      <c r="H54" s="45"/>
      <c r="I54" s="45"/>
      <c r="J54" s="45"/>
    </row>
    <row r="55" spans="1:12" ht="51.75" customHeight="1" x14ac:dyDescent="0.35">
      <c r="A55" s="52" t="s">
        <v>15</v>
      </c>
      <c r="B55" s="52" t="s">
        <v>74</v>
      </c>
      <c r="C55" s="119" t="s">
        <v>85</v>
      </c>
      <c r="D55" s="119"/>
      <c r="E55" s="54" t="s">
        <v>83</v>
      </c>
      <c r="F55" s="121" t="s">
        <v>67</v>
      </c>
      <c r="G55" s="121"/>
      <c r="I55" s="50"/>
      <c r="K55" s="23"/>
    </row>
    <row r="56" spans="1:12" x14ac:dyDescent="0.35">
      <c r="A56" s="67"/>
      <c r="B56" s="67"/>
      <c r="C56" s="120"/>
      <c r="D56" s="120"/>
      <c r="E56" s="65"/>
      <c r="F56" s="118">
        <f>(A56*B56)+((A56*C56)*(1+E56))</f>
        <v>0</v>
      </c>
      <c r="G56" s="118"/>
      <c r="I56" s="50"/>
      <c r="J56" s="50"/>
      <c r="K56" s="23"/>
      <c r="L56" s="50"/>
    </row>
    <row r="59" spans="1:12" ht="26" x14ac:dyDescent="0.6">
      <c r="A59" s="46" t="s">
        <v>92</v>
      </c>
      <c r="B59" s="45"/>
      <c r="C59" s="45"/>
      <c r="D59" s="45"/>
      <c r="E59" s="45"/>
      <c r="F59" s="45"/>
    </row>
    <row r="60" spans="1:12" ht="52.5" x14ac:dyDescent="0.35">
      <c r="A60" s="106" t="s">
        <v>93</v>
      </c>
      <c r="B60" s="106" t="s">
        <v>94</v>
      </c>
      <c r="C60" s="106" t="s">
        <v>95</v>
      </c>
      <c r="D60" s="106" t="s">
        <v>96</v>
      </c>
      <c r="E60" s="54" t="s">
        <v>97</v>
      </c>
      <c r="F60" s="107" t="s">
        <v>98</v>
      </c>
    </row>
    <row r="61" spans="1:12" x14ac:dyDescent="0.35">
      <c r="A61" s="112"/>
      <c r="B61" s="113"/>
      <c r="C61" s="113"/>
      <c r="D61" s="113"/>
      <c r="E61" s="114"/>
      <c r="F61" s="108">
        <f>(A61*D61)+(A61*(B61+C61)*(1+E61))</f>
        <v>0</v>
      </c>
      <c r="I61" s="50"/>
      <c r="J61" s="50"/>
      <c r="L61" s="50"/>
    </row>
    <row r="62" spans="1:12" x14ac:dyDescent="0.35">
      <c r="E62" s="115"/>
      <c r="I62" s="50"/>
      <c r="L62" s="50"/>
    </row>
  </sheetData>
  <mergeCells count="8">
    <mergeCell ref="H35:I35"/>
    <mergeCell ref="E35:F35"/>
    <mergeCell ref="C55:D55"/>
    <mergeCell ref="C56:D56"/>
    <mergeCell ref="F55:G55"/>
    <mergeCell ref="F56:G56"/>
    <mergeCell ref="G51:H51"/>
    <mergeCell ref="E51:F5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05"/>
  <sheetViews>
    <sheetView showGridLines="0" topLeftCell="A88" zoomScale="70" zoomScaleNormal="70" workbookViewId="0">
      <selection activeCell="C104" sqref="C104"/>
    </sheetView>
  </sheetViews>
  <sheetFormatPr defaultRowHeight="14.5" x14ac:dyDescent="0.35"/>
  <cols>
    <col min="2" max="2" width="42.6328125" bestFit="1" customWidth="1"/>
    <col min="3" max="3" width="13" bestFit="1" customWidth="1"/>
    <col min="4" max="4" width="13.6328125" customWidth="1"/>
    <col min="5" max="5" width="11.08984375" customWidth="1"/>
    <col min="6" max="6" width="11.453125" customWidth="1"/>
    <col min="7" max="7" width="13.54296875" customWidth="1"/>
    <col min="8" max="8" width="20" customWidth="1"/>
    <col min="9" max="9" width="23" customWidth="1"/>
    <col min="11" max="11" width="14.36328125" customWidth="1"/>
    <col min="12" max="12" width="13.6328125" customWidth="1"/>
    <col min="13" max="13" width="13.08984375" customWidth="1"/>
  </cols>
  <sheetData>
    <row r="2" spans="1:8" ht="18" x14ac:dyDescent="0.4">
      <c r="A2" s="127"/>
      <c r="B2" s="127"/>
      <c r="C2" s="127"/>
      <c r="D2" s="127"/>
      <c r="E2" s="127"/>
      <c r="F2" s="127"/>
      <c r="G2" s="127"/>
    </row>
    <row r="3" spans="1:8" ht="18" x14ac:dyDescent="0.4">
      <c r="A3" s="127" t="s">
        <v>5</v>
      </c>
      <c r="B3" s="127"/>
      <c r="C3" s="127"/>
      <c r="D3" s="127"/>
      <c r="E3" s="127"/>
      <c r="F3" s="127"/>
      <c r="G3" s="127"/>
    </row>
    <row r="4" spans="1:8" ht="62" x14ac:dyDescent="0.35">
      <c r="A4" s="31"/>
      <c r="B4" s="31" t="s">
        <v>22</v>
      </c>
      <c r="C4" s="32" t="s">
        <v>23</v>
      </c>
      <c r="D4" s="32" t="s">
        <v>24</v>
      </c>
      <c r="E4" s="32" t="s">
        <v>25</v>
      </c>
      <c r="F4" s="31" t="s">
        <v>26</v>
      </c>
      <c r="G4" s="31" t="s">
        <v>27</v>
      </c>
      <c r="H4" s="31" t="s">
        <v>28</v>
      </c>
    </row>
    <row r="5" spans="1:8" ht="15.5" x14ac:dyDescent="0.35">
      <c r="A5" s="16">
        <v>1</v>
      </c>
      <c r="B5" s="68"/>
      <c r="C5" s="68"/>
      <c r="D5" s="69"/>
      <c r="E5" s="17">
        <f>C5*D5</f>
        <v>0</v>
      </c>
      <c r="F5" s="93"/>
      <c r="G5" s="17">
        <f>(1-F5)*E5</f>
        <v>0</v>
      </c>
      <c r="H5" s="95"/>
    </row>
    <row r="6" spans="1:8" ht="15.5" x14ac:dyDescent="0.35">
      <c r="A6" s="16">
        <v>2</v>
      </c>
      <c r="B6" s="68"/>
      <c r="C6" s="68"/>
      <c r="D6" s="69"/>
      <c r="E6" s="17">
        <f t="shared" ref="E6:E12" si="0">C6*D6</f>
        <v>0</v>
      </c>
      <c r="F6" s="93"/>
      <c r="G6" s="17">
        <f t="shared" ref="G6:G12" si="1">(1-F6)*E6</f>
        <v>0</v>
      </c>
      <c r="H6" s="95"/>
    </row>
    <row r="7" spans="1:8" ht="15.5" x14ac:dyDescent="0.35">
      <c r="A7" s="16">
        <v>3</v>
      </c>
      <c r="B7" s="68"/>
      <c r="C7" s="68"/>
      <c r="D7" s="69"/>
      <c r="E7" s="17">
        <f t="shared" si="0"/>
        <v>0</v>
      </c>
      <c r="F7" s="93"/>
      <c r="G7" s="17">
        <f t="shared" si="1"/>
        <v>0</v>
      </c>
      <c r="H7" s="62"/>
    </row>
    <row r="8" spans="1:8" ht="15.5" x14ac:dyDescent="0.35">
      <c r="A8" s="16">
        <v>4</v>
      </c>
      <c r="B8" s="70"/>
      <c r="C8" s="70"/>
      <c r="D8" s="71"/>
      <c r="E8" s="17">
        <f t="shared" si="0"/>
        <v>0</v>
      </c>
      <c r="F8" s="93"/>
      <c r="G8" s="17">
        <f t="shared" si="1"/>
        <v>0</v>
      </c>
      <c r="H8" s="62"/>
    </row>
    <row r="9" spans="1:8" ht="15.5" x14ac:dyDescent="0.35">
      <c r="A9" s="16">
        <v>5</v>
      </c>
      <c r="B9" s="70"/>
      <c r="C9" s="70"/>
      <c r="D9" s="71"/>
      <c r="E9" s="17">
        <f>C9*D9</f>
        <v>0</v>
      </c>
      <c r="F9" s="93"/>
      <c r="G9" s="17">
        <f t="shared" si="1"/>
        <v>0</v>
      </c>
      <c r="H9" s="62"/>
    </row>
    <row r="10" spans="1:8" ht="15.5" x14ac:dyDescent="0.35">
      <c r="A10" s="16">
        <v>6</v>
      </c>
      <c r="B10" s="70"/>
      <c r="C10" s="70"/>
      <c r="D10" s="71"/>
      <c r="E10" s="17">
        <f t="shared" si="0"/>
        <v>0</v>
      </c>
      <c r="F10" s="93"/>
      <c r="G10" s="17">
        <f t="shared" si="1"/>
        <v>0</v>
      </c>
      <c r="H10" s="62"/>
    </row>
    <row r="11" spans="1:8" ht="15.5" x14ac:dyDescent="0.35">
      <c r="A11" s="16">
        <v>7</v>
      </c>
      <c r="B11" s="70"/>
      <c r="C11" s="70"/>
      <c r="D11" s="71"/>
      <c r="E11" s="17">
        <f t="shared" si="0"/>
        <v>0</v>
      </c>
      <c r="F11" s="93"/>
      <c r="G11" s="17">
        <f t="shared" si="1"/>
        <v>0</v>
      </c>
      <c r="H11" s="62"/>
    </row>
    <row r="12" spans="1:8" ht="15.5" x14ac:dyDescent="0.35">
      <c r="A12" s="16">
        <v>8</v>
      </c>
      <c r="B12" s="70"/>
      <c r="C12" s="70"/>
      <c r="D12" s="70"/>
      <c r="E12" s="17">
        <f t="shared" si="0"/>
        <v>0</v>
      </c>
      <c r="F12" s="94"/>
      <c r="G12" s="17">
        <f t="shared" si="1"/>
        <v>0</v>
      </c>
      <c r="H12" s="71"/>
    </row>
    <row r="13" spans="1:8" s="30" customFormat="1" ht="15.5" x14ac:dyDescent="0.35">
      <c r="A13" s="60"/>
      <c r="B13" s="61" t="s">
        <v>14</v>
      </c>
      <c r="C13" s="61"/>
      <c r="D13" s="61"/>
      <c r="E13" s="28">
        <f>SUM(E5:E12)</f>
        <v>0</v>
      </c>
      <c r="F13" s="28"/>
      <c r="G13" s="28">
        <f>SUM(G5:G12)</f>
        <v>0</v>
      </c>
      <c r="H13" s="61"/>
    </row>
    <row r="16" spans="1:8" ht="45.75" customHeight="1" x14ac:dyDescent="0.35"/>
    <row r="18" spans="1:8" ht="18" x14ac:dyDescent="0.4">
      <c r="A18" s="128" t="s">
        <v>70</v>
      </c>
      <c r="B18" s="129"/>
      <c r="C18" s="129"/>
      <c r="D18" s="129"/>
      <c r="E18" s="129"/>
      <c r="F18" s="129"/>
      <c r="G18" s="130"/>
    </row>
    <row r="19" spans="1:8" ht="18" x14ac:dyDescent="0.4">
      <c r="A19" s="127" t="s">
        <v>107</v>
      </c>
      <c r="B19" s="127"/>
      <c r="C19" s="127"/>
      <c r="D19" s="127"/>
      <c r="E19" s="127"/>
      <c r="F19" s="127"/>
      <c r="G19" s="127"/>
    </row>
    <row r="20" spans="1:8" ht="62" x14ac:dyDescent="0.35">
      <c r="A20" s="14"/>
      <c r="B20" s="18" t="s">
        <v>39</v>
      </c>
      <c r="C20" s="15" t="s">
        <v>37</v>
      </c>
      <c r="D20" s="18" t="s">
        <v>38</v>
      </c>
      <c r="E20" s="18" t="s">
        <v>40</v>
      </c>
      <c r="F20" s="18" t="s">
        <v>41</v>
      </c>
      <c r="G20" s="18" t="s">
        <v>14</v>
      </c>
      <c r="H20" s="15" t="s">
        <v>46</v>
      </c>
    </row>
    <row r="21" spans="1:8" ht="15.5" x14ac:dyDescent="0.35">
      <c r="A21" s="16">
        <v>1</v>
      </c>
      <c r="B21" s="68"/>
      <c r="C21" s="72"/>
      <c r="D21" s="72"/>
      <c r="E21" s="73"/>
      <c r="F21" s="16">
        <v>538</v>
      </c>
      <c r="G21" s="17">
        <f>E21*F21</f>
        <v>0</v>
      </c>
      <c r="H21" s="69"/>
    </row>
    <row r="22" spans="1:8" ht="15.5" x14ac:dyDescent="0.35">
      <c r="A22" s="16">
        <v>2</v>
      </c>
      <c r="B22" s="74"/>
      <c r="C22" s="72"/>
      <c r="D22" s="75"/>
      <c r="E22" s="73"/>
      <c r="F22" s="16">
        <v>538</v>
      </c>
      <c r="G22" s="17">
        <f t="shared" ref="G22:G27" si="2">E22*F22</f>
        <v>0</v>
      </c>
      <c r="H22" s="69"/>
    </row>
    <row r="23" spans="1:8" ht="15.5" x14ac:dyDescent="0.35">
      <c r="A23" s="16">
        <v>3</v>
      </c>
      <c r="B23" s="74"/>
      <c r="C23" s="72"/>
      <c r="D23" s="75"/>
      <c r="E23" s="73"/>
      <c r="F23" s="16">
        <v>538</v>
      </c>
      <c r="G23" s="17">
        <f t="shared" si="2"/>
        <v>0</v>
      </c>
      <c r="H23" s="69"/>
    </row>
    <row r="24" spans="1:8" ht="15.5" x14ac:dyDescent="0.35">
      <c r="A24" s="16">
        <v>4</v>
      </c>
      <c r="B24" s="74"/>
      <c r="C24" s="72"/>
      <c r="D24" s="75"/>
      <c r="E24" s="73"/>
      <c r="F24" s="16">
        <v>538</v>
      </c>
      <c r="G24" s="17">
        <f t="shared" si="2"/>
        <v>0</v>
      </c>
      <c r="H24" s="69"/>
    </row>
    <row r="25" spans="1:8" ht="15.5" x14ac:dyDescent="0.35">
      <c r="A25" s="16">
        <v>5</v>
      </c>
      <c r="B25" s="74"/>
      <c r="C25" s="72"/>
      <c r="D25" s="75"/>
      <c r="E25" s="73"/>
      <c r="F25" s="16">
        <v>538</v>
      </c>
      <c r="G25" s="17">
        <f t="shared" si="2"/>
        <v>0</v>
      </c>
      <c r="H25" s="69"/>
    </row>
    <row r="26" spans="1:8" ht="15.5" x14ac:dyDescent="0.35">
      <c r="A26" s="16">
        <v>6</v>
      </c>
      <c r="B26" s="74"/>
      <c r="C26" s="76"/>
      <c r="D26" s="75"/>
      <c r="E26" s="73"/>
      <c r="F26" s="16">
        <v>538</v>
      </c>
      <c r="G26" s="17">
        <f t="shared" si="2"/>
        <v>0</v>
      </c>
      <c r="H26" s="69"/>
    </row>
    <row r="27" spans="1:8" ht="15.5" x14ac:dyDescent="0.35">
      <c r="A27" s="16">
        <v>7</v>
      </c>
      <c r="B27" s="74"/>
      <c r="C27" s="76"/>
      <c r="D27" s="75"/>
      <c r="E27" s="73"/>
      <c r="F27" s="16">
        <v>538</v>
      </c>
      <c r="G27" s="17">
        <f t="shared" si="2"/>
        <v>0</v>
      </c>
      <c r="H27" s="69"/>
    </row>
    <row r="28" spans="1:8" s="30" customFormat="1" ht="15.5" x14ac:dyDescent="0.35">
      <c r="A28" s="60"/>
      <c r="B28" s="61" t="s">
        <v>14</v>
      </c>
      <c r="C28" s="61"/>
      <c r="D28" s="61"/>
      <c r="E28" s="61"/>
      <c r="F28" s="28"/>
      <c r="G28" s="28">
        <f>SUM(G21:G27)</f>
        <v>0</v>
      </c>
      <c r="H28" s="61"/>
    </row>
    <row r="30" spans="1:8" ht="18" x14ac:dyDescent="0.4">
      <c r="A30" s="131" t="s">
        <v>108</v>
      </c>
      <c r="B30" s="131"/>
      <c r="C30" s="131"/>
      <c r="D30" s="131"/>
      <c r="E30" s="131"/>
      <c r="F30" s="131"/>
    </row>
    <row r="31" spans="1:8" ht="62" x14ac:dyDescent="0.35">
      <c r="A31" s="14"/>
      <c r="B31" s="18" t="s">
        <v>39</v>
      </c>
      <c r="C31" s="15" t="s">
        <v>37</v>
      </c>
      <c r="D31" s="18" t="s">
        <v>38</v>
      </c>
      <c r="E31" s="18" t="s">
        <v>40</v>
      </c>
      <c r="F31" s="18" t="s">
        <v>41</v>
      </c>
      <c r="G31" s="18" t="s">
        <v>14</v>
      </c>
      <c r="H31" s="15" t="s">
        <v>46</v>
      </c>
    </row>
    <row r="32" spans="1:8" ht="15.5" x14ac:dyDescent="0.35">
      <c r="A32" s="16">
        <v>1</v>
      </c>
      <c r="B32" s="68"/>
      <c r="C32" s="72"/>
      <c r="D32" s="72"/>
      <c r="E32" s="73"/>
      <c r="F32" s="16">
        <v>359</v>
      </c>
      <c r="G32" s="17">
        <f>E32*F32</f>
        <v>0</v>
      </c>
      <c r="H32" s="69"/>
    </row>
    <row r="33" spans="1:8" ht="15.5" x14ac:dyDescent="0.35">
      <c r="A33" s="16">
        <v>2</v>
      </c>
      <c r="B33" s="74"/>
      <c r="C33" s="72"/>
      <c r="D33" s="75"/>
      <c r="E33" s="73"/>
      <c r="F33" s="16">
        <v>359</v>
      </c>
      <c r="G33" s="17">
        <f t="shared" ref="G33:G38" si="3">E33*F33</f>
        <v>0</v>
      </c>
      <c r="H33" s="69"/>
    </row>
    <row r="34" spans="1:8" ht="15.5" x14ac:dyDescent="0.35">
      <c r="A34" s="16">
        <f>+-K27</f>
        <v>0</v>
      </c>
      <c r="B34" s="74"/>
      <c r="C34" s="72"/>
      <c r="D34" s="75"/>
      <c r="E34" s="73"/>
      <c r="F34" s="16">
        <v>359</v>
      </c>
      <c r="G34" s="17">
        <f t="shared" si="3"/>
        <v>0</v>
      </c>
      <c r="H34" s="69"/>
    </row>
    <row r="35" spans="1:8" ht="15.5" x14ac:dyDescent="0.35">
      <c r="A35" s="16">
        <v>4</v>
      </c>
      <c r="B35" s="74"/>
      <c r="C35" s="72"/>
      <c r="D35" s="75"/>
      <c r="E35" s="73"/>
      <c r="F35" s="16">
        <v>359</v>
      </c>
      <c r="G35" s="17">
        <f t="shared" si="3"/>
        <v>0</v>
      </c>
      <c r="H35" s="69"/>
    </row>
    <row r="36" spans="1:8" ht="15.5" x14ac:dyDescent="0.35">
      <c r="A36" s="16">
        <v>5</v>
      </c>
      <c r="B36" s="74"/>
      <c r="C36" s="72"/>
      <c r="D36" s="75"/>
      <c r="E36" s="73"/>
      <c r="F36" s="16">
        <v>359</v>
      </c>
      <c r="G36" s="17">
        <f t="shared" si="3"/>
        <v>0</v>
      </c>
      <c r="H36" s="69"/>
    </row>
    <row r="37" spans="1:8" ht="15.5" x14ac:dyDescent="0.35">
      <c r="A37" s="16">
        <v>6</v>
      </c>
      <c r="B37" s="74"/>
      <c r="C37" s="76"/>
      <c r="D37" s="75"/>
      <c r="E37" s="73"/>
      <c r="F37" s="16">
        <v>359</v>
      </c>
      <c r="G37" s="17">
        <f t="shared" si="3"/>
        <v>0</v>
      </c>
      <c r="H37" s="69"/>
    </row>
    <row r="38" spans="1:8" ht="15.5" x14ac:dyDescent="0.35">
      <c r="A38" s="16">
        <v>7</v>
      </c>
      <c r="B38" s="74"/>
      <c r="C38" s="76"/>
      <c r="D38" s="75"/>
      <c r="E38" s="73"/>
      <c r="F38" s="16">
        <v>359</v>
      </c>
      <c r="G38" s="17">
        <f t="shared" si="3"/>
        <v>0</v>
      </c>
      <c r="H38" s="69"/>
    </row>
    <row r="39" spans="1:8" s="30" customFormat="1" ht="15.5" x14ac:dyDescent="0.35">
      <c r="A39" s="60"/>
      <c r="B39" s="61" t="s">
        <v>14</v>
      </c>
      <c r="C39" s="61"/>
      <c r="D39" s="61"/>
      <c r="E39" s="28"/>
      <c r="F39" s="28"/>
      <c r="G39" s="28">
        <f>SUM(G32:G38)</f>
        <v>0</v>
      </c>
      <c r="H39" s="61"/>
    </row>
    <row r="41" spans="1:8" ht="18" x14ac:dyDescent="0.4">
      <c r="A41" s="131" t="s">
        <v>109</v>
      </c>
      <c r="B41" s="131"/>
      <c r="C41" s="131"/>
      <c r="D41" s="131"/>
      <c r="E41" s="131"/>
      <c r="F41" s="131"/>
      <c r="G41" s="131"/>
    </row>
    <row r="42" spans="1:8" ht="62" x14ac:dyDescent="0.35">
      <c r="A42" s="14"/>
      <c r="B42" s="18" t="s">
        <v>39</v>
      </c>
      <c r="C42" s="15" t="s">
        <v>37</v>
      </c>
      <c r="D42" s="18" t="s">
        <v>38</v>
      </c>
      <c r="E42" s="18" t="s">
        <v>40</v>
      </c>
      <c r="F42" s="18" t="s">
        <v>41</v>
      </c>
      <c r="G42" s="18" t="s">
        <v>14</v>
      </c>
      <c r="H42" s="15" t="s">
        <v>46</v>
      </c>
    </row>
    <row r="43" spans="1:8" ht="15.5" x14ac:dyDescent="0.35">
      <c r="A43" s="16">
        <v>1</v>
      </c>
      <c r="B43" s="68"/>
      <c r="C43" s="72"/>
      <c r="D43" s="72"/>
      <c r="E43" s="73"/>
      <c r="F43" s="16">
        <v>179</v>
      </c>
      <c r="G43" s="17">
        <f>E43*F43</f>
        <v>0</v>
      </c>
      <c r="H43" s="69"/>
    </row>
    <row r="44" spans="1:8" ht="15.5" x14ac:dyDescent="0.35">
      <c r="A44" s="16">
        <v>2</v>
      </c>
      <c r="B44" s="74"/>
      <c r="C44" s="72"/>
      <c r="D44" s="75"/>
      <c r="E44" s="73"/>
      <c r="F44" s="16">
        <v>179</v>
      </c>
      <c r="G44" s="17">
        <f t="shared" ref="G44:G49" si="4">E44*F44</f>
        <v>0</v>
      </c>
      <c r="H44" s="69"/>
    </row>
    <row r="45" spans="1:8" ht="15.5" x14ac:dyDescent="0.35">
      <c r="A45" s="16">
        <v>3</v>
      </c>
      <c r="B45" s="74"/>
      <c r="C45" s="72"/>
      <c r="D45" s="75"/>
      <c r="E45" s="73"/>
      <c r="F45" s="16">
        <v>179</v>
      </c>
      <c r="G45" s="17">
        <f t="shared" si="4"/>
        <v>0</v>
      </c>
      <c r="H45" s="69"/>
    </row>
    <row r="46" spans="1:8" ht="15.5" x14ac:dyDescent="0.35">
      <c r="A46" s="16">
        <v>4</v>
      </c>
      <c r="B46" s="74"/>
      <c r="C46" s="72"/>
      <c r="D46" s="75"/>
      <c r="E46" s="73"/>
      <c r="F46" s="16">
        <v>179</v>
      </c>
      <c r="G46" s="17">
        <f t="shared" si="4"/>
        <v>0</v>
      </c>
      <c r="H46" s="69"/>
    </row>
    <row r="47" spans="1:8" ht="15.5" x14ac:dyDescent="0.35">
      <c r="A47" s="16">
        <v>5</v>
      </c>
      <c r="B47" s="74"/>
      <c r="C47" s="72"/>
      <c r="D47" s="75"/>
      <c r="E47" s="73"/>
      <c r="F47" s="16">
        <v>179</v>
      </c>
      <c r="G47" s="17">
        <f t="shared" si="4"/>
        <v>0</v>
      </c>
      <c r="H47" s="69"/>
    </row>
    <row r="48" spans="1:8" ht="15.5" x14ac:dyDescent="0.35">
      <c r="A48" s="16">
        <v>6</v>
      </c>
      <c r="B48" s="74"/>
      <c r="C48" s="76"/>
      <c r="D48" s="75"/>
      <c r="E48" s="73"/>
      <c r="F48" s="16">
        <v>179</v>
      </c>
      <c r="G48" s="17">
        <f t="shared" si="4"/>
        <v>0</v>
      </c>
      <c r="H48" s="69"/>
    </row>
    <row r="49" spans="1:8" ht="15.5" x14ac:dyDescent="0.35">
      <c r="A49" s="16">
        <v>7</v>
      </c>
      <c r="B49" s="74"/>
      <c r="C49" s="76"/>
      <c r="D49" s="75"/>
      <c r="E49" s="73"/>
      <c r="F49" s="16">
        <v>179</v>
      </c>
      <c r="G49" s="17">
        <f t="shared" si="4"/>
        <v>0</v>
      </c>
      <c r="H49" s="69"/>
    </row>
    <row r="50" spans="1:8" s="30" customFormat="1" ht="15.5" x14ac:dyDescent="0.35">
      <c r="A50" s="60"/>
      <c r="B50" s="61" t="s">
        <v>14</v>
      </c>
      <c r="C50" s="61"/>
      <c r="D50" s="61"/>
      <c r="E50" s="28"/>
      <c r="F50" s="28"/>
      <c r="G50" s="28">
        <f>SUM(G43:G49)</f>
        <v>0</v>
      </c>
      <c r="H50" s="61"/>
    </row>
    <row r="52" spans="1:8" ht="18" x14ac:dyDescent="0.4">
      <c r="A52" s="131" t="s">
        <v>110</v>
      </c>
      <c r="B52" s="131"/>
      <c r="C52" s="131"/>
      <c r="D52" s="131"/>
      <c r="E52" s="131"/>
      <c r="F52" s="131"/>
      <c r="G52" s="131"/>
    </row>
    <row r="53" spans="1:8" ht="62" x14ac:dyDescent="0.35">
      <c r="A53" s="14"/>
      <c r="B53" s="18" t="s">
        <v>39</v>
      </c>
      <c r="C53" s="15" t="s">
        <v>37</v>
      </c>
      <c r="D53" s="18" t="s">
        <v>38</v>
      </c>
      <c r="E53" s="18" t="s">
        <v>40</v>
      </c>
      <c r="F53" s="18" t="s">
        <v>41</v>
      </c>
      <c r="G53" s="18" t="s">
        <v>14</v>
      </c>
      <c r="H53" s="15" t="s">
        <v>46</v>
      </c>
    </row>
    <row r="54" spans="1:8" ht="15.5" x14ac:dyDescent="0.35">
      <c r="A54" s="16">
        <v>1</v>
      </c>
      <c r="B54" s="74"/>
      <c r="C54" s="72"/>
      <c r="D54" s="72"/>
      <c r="E54" s="73"/>
      <c r="F54" s="16">
        <v>135</v>
      </c>
      <c r="G54" s="17">
        <f>E54*F54</f>
        <v>0</v>
      </c>
      <c r="H54" s="69"/>
    </row>
    <row r="55" spans="1:8" ht="15.5" x14ac:dyDescent="0.35">
      <c r="A55" s="16">
        <v>2</v>
      </c>
      <c r="B55" s="74"/>
      <c r="C55" s="72"/>
      <c r="D55" s="75"/>
      <c r="E55" s="73"/>
      <c r="F55" s="16">
        <v>135</v>
      </c>
      <c r="G55" s="17">
        <f t="shared" ref="G55:G60" si="5">E55*F55</f>
        <v>0</v>
      </c>
      <c r="H55" s="69"/>
    </row>
    <row r="56" spans="1:8" ht="15.5" x14ac:dyDescent="0.35">
      <c r="A56" s="16">
        <v>3</v>
      </c>
      <c r="B56" s="74"/>
      <c r="C56" s="72"/>
      <c r="D56" s="75"/>
      <c r="E56" s="73"/>
      <c r="F56" s="16">
        <v>135</v>
      </c>
      <c r="G56" s="17">
        <f t="shared" si="5"/>
        <v>0</v>
      </c>
      <c r="H56" s="69"/>
    </row>
    <row r="57" spans="1:8" ht="15.5" x14ac:dyDescent="0.35">
      <c r="A57" s="16">
        <v>4</v>
      </c>
      <c r="B57" s="74"/>
      <c r="C57" s="72"/>
      <c r="D57" s="75"/>
      <c r="E57" s="73"/>
      <c r="F57" s="16">
        <v>135</v>
      </c>
      <c r="G57" s="17">
        <f t="shared" si="5"/>
        <v>0</v>
      </c>
      <c r="H57" s="69"/>
    </row>
    <row r="58" spans="1:8" ht="15.5" x14ac:dyDescent="0.35">
      <c r="A58" s="16">
        <v>5</v>
      </c>
      <c r="B58" s="74"/>
      <c r="C58" s="72"/>
      <c r="D58" s="75"/>
      <c r="E58" s="73"/>
      <c r="F58" s="16">
        <v>135</v>
      </c>
      <c r="G58" s="17">
        <f t="shared" si="5"/>
        <v>0</v>
      </c>
      <c r="H58" s="69"/>
    </row>
    <row r="59" spans="1:8" ht="15.5" x14ac:dyDescent="0.35">
      <c r="A59" s="16">
        <v>6</v>
      </c>
      <c r="B59" s="74"/>
      <c r="C59" s="76"/>
      <c r="D59" s="75"/>
      <c r="E59" s="73"/>
      <c r="F59" s="16">
        <v>135</v>
      </c>
      <c r="G59" s="17">
        <f t="shared" si="5"/>
        <v>0</v>
      </c>
      <c r="H59" s="69"/>
    </row>
    <row r="60" spans="1:8" ht="15.5" x14ac:dyDescent="0.35">
      <c r="A60" s="16">
        <v>7</v>
      </c>
      <c r="B60" s="74"/>
      <c r="C60" s="76"/>
      <c r="D60" s="75"/>
      <c r="E60" s="73"/>
      <c r="F60" s="16">
        <v>135</v>
      </c>
      <c r="G60" s="17">
        <f t="shared" si="5"/>
        <v>0</v>
      </c>
      <c r="H60" s="69"/>
    </row>
    <row r="61" spans="1:8" s="30" customFormat="1" ht="15.5" x14ac:dyDescent="0.35">
      <c r="A61" s="60"/>
      <c r="B61" s="61" t="s">
        <v>14</v>
      </c>
      <c r="C61" s="61"/>
      <c r="D61" s="61"/>
      <c r="E61" s="28"/>
      <c r="F61" s="28"/>
      <c r="G61" s="28">
        <f>SUM(G54:G60)</f>
        <v>0</v>
      </c>
      <c r="H61" s="61"/>
    </row>
    <row r="63" spans="1:8" ht="18" x14ac:dyDescent="0.4">
      <c r="A63" s="131" t="s">
        <v>111</v>
      </c>
      <c r="B63" s="131"/>
      <c r="C63" s="131"/>
      <c r="D63" s="131"/>
      <c r="E63" s="131"/>
      <c r="F63" s="131"/>
      <c r="G63" s="131"/>
    </row>
    <row r="64" spans="1:8" ht="62" x14ac:dyDescent="0.35">
      <c r="A64" s="14"/>
      <c r="B64" s="18" t="s">
        <v>39</v>
      </c>
      <c r="C64" s="15" t="s">
        <v>37</v>
      </c>
      <c r="D64" s="18" t="s">
        <v>38</v>
      </c>
      <c r="E64" s="18" t="s">
        <v>40</v>
      </c>
      <c r="F64" s="18" t="s">
        <v>41</v>
      </c>
      <c r="G64" s="18" t="s">
        <v>14</v>
      </c>
      <c r="H64" s="15" t="s">
        <v>46</v>
      </c>
    </row>
    <row r="65" spans="1:8" ht="15.5" x14ac:dyDescent="0.35">
      <c r="A65" s="16">
        <v>1</v>
      </c>
      <c r="B65" s="68"/>
      <c r="C65" s="72"/>
      <c r="D65" s="72"/>
      <c r="E65" s="73"/>
      <c r="F65" s="16">
        <v>90</v>
      </c>
      <c r="G65" s="17">
        <f>E65*F65</f>
        <v>0</v>
      </c>
      <c r="H65" s="69"/>
    </row>
    <row r="66" spans="1:8" ht="15.5" x14ac:dyDescent="0.35">
      <c r="A66" s="16">
        <v>2</v>
      </c>
      <c r="B66" s="74"/>
      <c r="C66" s="72"/>
      <c r="D66" s="75"/>
      <c r="E66" s="73"/>
      <c r="F66" s="16">
        <v>90</v>
      </c>
      <c r="G66" s="17">
        <f t="shared" ref="G66:G71" si="6">E66*F66</f>
        <v>0</v>
      </c>
      <c r="H66" s="69"/>
    </row>
    <row r="67" spans="1:8" ht="15.5" x14ac:dyDescent="0.35">
      <c r="A67" s="16">
        <v>3</v>
      </c>
      <c r="B67" s="74"/>
      <c r="C67" s="72"/>
      <c r="D67" s="75"/>
      <c r="E67" s="73"/>
      <c r="F67" s="16">
        <v>90</v>
      </c>
      <c r="G67" s="17">
        <f t="shared" si="6"/>
        <v>0</v>
      </c>
      <c r="H67" s="69"/>
    </row>
    <row r="68" spans="1:8" ht="15.5" x14ac:dyDescent="0.35">
      <c r="A68" s="16">
        <v>4</v>
      </c>
      <c r="B68" s="74"/>
      <c r="C68" s="72"/>
      <c r="D68" s="75"/>
      <c r="E68" s="73"/>
      <c r="F68" s="16">
        <v>90</v>
      </c>
      <c r="G68" s="17">
        <f t="shared" si="6"/>
        <v>0</v>
      </c>
      <c r="H68" s="69"/>
    </row>
    <row r="69" spans="1:8" ht="15.5" x14ac:dyDescent="0.35">
      <c r="A69" s="16">
        <v>5</v>
      </c>
      <c r="B69" s="74"/>
      <c r="C69" s="72"/>
      <c r="D69" s="75"/>
      <c r="E69" s="73"/>
      <c r="F69" s="16">
        <v>90</v>
      </c>
      <c r="G69" s="17">
        <f t="shared" si="6"/>
        <v>0</v>
      </c>
      <c r="H69" s="69"/>
    </row>
    <row r="70" spans="1:8" ht="15.5" x14ac:dyDescent="0.35">
      <c r="A70" s="16">
        <v>6</v>
      </c>
      <c r="B70" s="74"/>
      <c r="C70" s="76"/>
      <c r="D70" s="75"/>
      <c r="E70" s="73"/>
      <c r="F70" s="16">
        <v>90</v>
      </c>
      <c r="G70" s="17">
        <f t="shared" si="6"/>
        <v>0</v>
      </c>
      <c r="H70" s="69"/>
    </row>
    <row r="71" spans="1:8" ht="15.5" x14ac:dyDescent="0.35">
      <c r="A71" s="16">
        <v>7</v>
      </c>
      <c r="B71" s="74"/>
      <c r="C71" s="76"/>
      <c r="D71" s="75"/>
      <c r="E71" s="73"/>
      <c r="F71" s="16">
        <v>90</v>
      </c>
      <c r="G71" s="17">
        <f t="shared" si="6"/>
        <v>0</v>
      </c>
      <c r="H71" s="69"/>
    </row>
    <row r="72" spans="1:8" s="30" customFormat="1" ht="15.5" x14ac:dyDescent="0.35">
      <c r="A72" s="60"/>
      <c r="B72" s="61" t="s">
        <v>14</v>
      </c>
      <c r="C72" s="61"/>
      <c r="D72" s="61"/>
      <c r="E72" s="28"/>
      <c r="F72" s="28"/>
      <c r="G72" s="28">
        <f>SUM(G65:G71)</f>
        <v>0</v>
      </c>
      <c r="H72" s="61"/>
    </row>
    <row r="74" spans="1:8" ht="18" x14ac:dyDescent="0.4">
      <c r="A74" s="132" t="s">
        <v>112</v>
      </c>
      <c r="B74" s="132"/>
      <c r="C74" s="132"/>
      <c r="D74" s="132"/>
      <c r="E74" s="132"/>
      <c r="F74" s="132"/>
      <c r="G74" s="132"/>
    </row>
    <row r="75" spans="1:8" ht="62" x14ac:dyDescent="0.35">
      <c r="A75" s="14"/>
      <c r="B75" s="18" t="s">
        <v>39</v>
      </c>
      <c r="C75" s="15" t="s">
        <v>37</v>
      </c>
      <c r="D75" s="18" t="s">
        <v>38</v>
      </c>
      <c r="E75" s="18" t="s">
        <v>40</v>
      </c>
      <c r="F75" s="18" t="s">
        <v>41</v>
      </c>
      <c r="G75" s="18" t="s">
        <v>14</v>
      </c>
      <c r="H75" s="15" t="s">
        <v>46</v>
      </c>
    </row>
    <row r="76" spans="1:8" ht="15.5" x14ac:dyDescent="0.35">
      <c r="A76" s="16">
        <v>1</v>
      </c>
      <c r="B76" s="68"/>
      <c r="C76" s="72"/>
      <c r="D76" s="72"/>
      <c r="E76" s="73"/>
      <c r="F76" s="16">
        <v>45</v>
      </c>
      <c r="G76" s="17">
        <f>E76*F76</f>
        <v>0</v>
      </c>
      <c r="H76" s="69"/>
    </row>
    <row r="77" spans="1:8" ht="15.5" x14ac:dyDescent="0.35">
      <c r="A77" s="16">
        <v>2</v>
      </c>
      <c r="B77" s="74"/>
      <c r="C77" s="72"/>
      <c r="D77" s="75"/>
      <c r="E77" s="73"/>
      <c r="F77" s="16">
        <v>45</v>
      </c>
      <c r="G77" s="17">
        <f t="shared" ref="G77:G82" si="7">E77*F77</f>
        <v>0</v>
      </c>
      <c r="H77" s="69"/>
    </row>
    <row r="78" spans="1:8" ht="15.5" x14ac:dyDescent="0.35">
      <c r="A78" s="16">
        <v>3</v>
      </c>
      <c r="B78" s="74"/>
      <c r="C78" s="72"/>
      <c r="D78" s="75"/>
      <c r="E78" s="73"/>
      <c r="F78" s="16">
        <v>45</v>
      </c>
      <c r="G78" s="17">
        <f t="shared" si="7"/>
        <v>0</v>
      </c>
      <c r="H78" s="69"/>
    </row>
    <row r="79" spans="1:8" ht="15.5" x14ac:dyDescent="0.35">
      <c r="A79" s="16">
        <v>4</v>
      </c>
      <c r="B79" s="74"/>
      <c r="C79" s="72"/>
      <c r="D79" s="75"/>
      <c r="E79" s="73"/>
      <c r="F79" s="16">
        <v>45</v>
      </c>
      <c r="G79" s="17">
        <f>E79*F79</f>
        <v>0</v>
      </c>
      <c r="H79" s="69"/>
    </row>
    <row r="80" spans="1:8" ht="15.5" x14ac:dyDescent="0.35">
      <c r="A80" s="16">
        <v>5</v>
      </c>
      <c r="B80" s="74"/>
      <c r="C80" s="72"/>
      <c r="D80" s="75"/>
      <c r="E80" s="73"/>
      <c r="F80" s="16">
        <v>45</v>
      </c>
      <c r="G80" s="17">
        <f t="shared" si="7"/>
        <v>0</v>
      </c>
      <c r="H80" s="69"/>
    </row>
    <row r="81" spans="1:9" ht="15.5" x14ac:dyDescent="0.35">
      <c r="A81" s="16">
        <v>6</v>
      </c>
      <c r="B81" s="74"/>
      <c r="C81" s="76"/>
      <c r="D81" s="75"/>
      <c r="E81" s="73"/>
      <c r="F81" s="16">
        <v>45</v>
      </c>
      <c r="G81" s="17">
        <f t="shared" si="7"/>
        <v>0</v>
      </c>
      <c r="H81" s="69"/>
    </row>
    <row r="82" spans="1:9" ht="15.5" x14ac:dyDescent="0.35">
      <c r="A82" s="16">
        <v>7</v>
      </c>
      <c r="B82" s="74"/>
      <c r="C82" s="76"/>
      <c r="D82" s="75"/>
      <c r="E82" s="73"/>
      <c r="F82" s="16">
        <v>45</v>
      </c>
      <c r="G82" s="17">
        <f t="shared" si="7"/>
        <v>0</v>
      </c>
      <c r="H82" s="69"/>
    </row>
    <row r="83" spans="1:9" s="30" customFormat="1" ht="15.5" x14ac:dyDescent="0.35">
      <c r="A83" s="60"/>
      <c r="B83" s="61" t="s">
        <v>14</v>
      </c>
      <c r="C83" s="61"/>
      <c r="D83" s="61"/>
      <c r="E83" s="28"/>
      <c r="F83" s="28"/>
      <c r="G83" s="28">
        <f>SUM(G76:G82)</f>
        <v>0</v>
      </c>
      <c r="H83" s="61"/>
    </row>
    <row r="85" spans="1:9" ht="18" x14ac:dyDescent="0.4">
      <c r="A85" s="131" t="s">
        <v>113</v>
      </c>
      <c r="B85" s="131"/>
      <c r="C85" s="131"/>
      <c r="D85" s="131"/>
      <c r="E85" s="131"/>
      <c r="F85" s="131"/>
      <c r="G85" s="131"/>
    </row>
    <row r="86" spans="1:9" x14ac:dyDescent="0.35">
      <c r="A86" s="6" t="s">
        <v>42</v>
      </c>
    </row>
    <row r="87" spans="1:9" x14ac:dyDescent="0.35">
      <c r="A87" t="s">
        <v>43</v>
      </c>
    </row>
    <row r="88" spans="1:9" ht="62" x14ac:dyDescent="0.35">
      <c r="A88" s="20" t="s">
        <v>86</v>
      </c>
      <c r="B88" s="20" t="s">
        <v>47</v>
      </c>
      <c r="C88" s="20" t="s">
        <v>37</v>
      </c>
      <c r="D88" s="20" t="s">
        <v>38</v>
      </c>
      <c r="E88" s="20" t="s">
        <v>45</v>
      </c>
      <c r="F88" s="20" t="s">
        <v>44</v>
      </c>
      <c r="G88" s="20" t="s">
        <v>48</v>
      </c>
      <c r="H88" s="21" t="s">
        <v>49</v>
      </c>
      <c r="I88" s="20" t="s">
        <v>50</v>
      </c>
    </row>
    <row r="89" spans="1:9" ht="15.5" x14ac:dyDescent="0.35">
      <c r="A89" s="16">
        <v>25</v>
      </c>
      <c r="B89" s="17">
        <v>1190</v>
      </c>
      <c r="C89" s="96"/>
      <c r="D89" s="97"/>
      <c r="E89" s="73"/>
      <c r="F89" s="69"/>
      <c r="G89" s="17">
        <f>179*F89*E89</f>
        <v>0</v>
      </c>
      <c r="H89" s="17">
        <f>B89*F89/2</f>
        <v>0</v>
      </c>
      <c r="I89" s="17">
        <f>IF(G89-H89&lt;0,G89,H89)</f>
        <v>0</v>
      </c>
    </row>
    <row r="90" spans="1:9" ht="15.5" x14ac:dyDescent="0.35">
      <c r="A90" s="16">
        <v>38</v>
      </c>
      <c r="B90" s="17">
        <v>1445</v>
      </c>
      <c r="C90" s="72"/>
      <c r="D90" s="75"/>
      <c r="E90" s="73"/>
      <c r="F90" s="69"/>
      <c r="G90" s="17">
        <f>179*F90*E90</f>
        <v>0</v>
      </c>
      <c r="H90" s="17">
        <f>B90*F90/2</f>
        <v>0</v>
      </c>
      <c r="I90" s="17">
        <f t="shared" ref="I90:I93" si="8">IF(G90-H90&lt;0,G90,H90)</f>
        <v>0</v>
      </c>
    </row>
    <row r="91" spans="1:9" ht="15.5" x14ac:dyDescent="0.35">
      <c r="A91" s="16">
        <v>42</v>
      </c>
      <c r="B91" s="17">
        <v>1715</v>
      </c>
      <c r="C91" s="96"/>
      <c r="D91" s="97"/>
      <c r="E91" s="73"/>
      <c r="F91" s="69"/>
      <c r="G91" s="17">
        <f>179*F91*E91</f>
        <v>0</v>
      </c>
      <c r="H91" s="17">
        <f>B91*F91/2</f>
        <v>0</v>
      </c>
      <c r="I91" s="17">
        <f>IF(G91-H91&lt;0,G91,H91)</f>
        <v>0</v>
      </c>
    </row>
    <row r="92" spans="1:9" ht="15.5" x14ac:dyDescent="0.35">
      <c r="A92" s="16">
        <v>63</v>
      </c>
      <c r="B92" s="17">
        <v>2535</v>
      </c>
      <c r="C92" s="96"/>
      <c r="D92" s="97"/>
      <c r="E92" s="73"/>
      <c r="F92" s="69"/>
      <c r="G92" s="17">
        <f>179*F92*E92</f>
        <v>0</v>
      </c>
      <c r="H92" s="17">
        <f>B92*F92/2</f>
        <v>0</v>
      </c>
      <c r="I92" s="17">
        <f t="shared" si="8"/>
        <v>0</v>
      </c>
    </row>
    <row r="93" spans="1:9" ht="15.5" x14ac:dyDescent="0.35">
      <c r="A93" s="16">
        <v>76</v>
      </c>
      <c r="B93" s="17">
        <v>3085</v>
      </c>
      <c r="C93" s="96"/>
      <c r="D93" s="97"/>
      <c r="E93" s="73"/>
      <c r="F93" s="69"/>
      <c r="G93" s="17">
        <f>179*F93*E93</f>
        <v>0</v>
      </c>
      <c r="H93" s="17">
        <f>B93*F93/2</f>
        <v>0</v>
      </c>
      <c r="I93" s="17">
        <f t="shared" si="8"/>
        <v>0</v>
      </c>
    </row>
    <row r="94" spans="1:9" s="30" customFormat="1" ht="15.5" x14ac:dyDescent="0.35">
      <c r="A94" s="60"/>
      <c r="B94" s="61" t="s">
        <v>14</v>
      </c>
      <c r="C94" s="61"/>
      <c r="D94" s="61"/>
      <c r="E94" s="28"/>
      <c r="F94" s="28"/>
      <c r="G94" s="28"/>
      <c r="H94" s="61"/>
      <c r="I94" s="28">
        <f>SUM(I89:I93)</f>
        <v>0</v>
      </c>
    </row>
    <row r="97" spans="2:3" ht="33.75" customHeight="1" x14ac:dyDescent="0.35">
      <c r="B97" s="125" t="s">
        <v>69</v>
      </c>
      <c r="C97" s="126"/>
    </row>
    <row r="98" spans="2:3" ht="17.5" x14ac:dyDescent="0.35">
      <c r="B98" s="33" t="s">
        <v>30</v>
      </c>
      <c r="C98" s="34">
        <f>G28</f>
        <v>0</v>
      </c>
    </row>
    <row r="99" spans="2:3" ht="17.5" x14ac:dyDescent="0.35">
      <c r="B99" s="33" t="s">
        <v>31</v>
      </c>
      <c r="C99" s="34">
        <f>G39</f>
        <v>0</v>
      </c>
    </row>
    <row r="100" spans="2:3" ht="17.5" x14ac:dyDescent="0.35">
      <c r="B100" s="33" t="s">
        <v>32</v>
      </c>
      <c r="C100" s="34">
        <f>G50</f>
        <v>0</v>
      </c>
    </row>
    <row r="101" spans="2:3" ht="17.5" x14ac:dyDescent="0.35">
      <c r="B101" s="33" t="s">
        <v>33</v>
      </c>
      <c r="C101" s="34">
        <f>G61</f>
        <v>0</v>
      </c>
    </row>
    <row r="102" spans="2:3" ht="17.5" x14ac:dyDescent="0.35">
      <c r="B102" s="33" t="s">
        <v>34</v>
      </c>
      <c r="C102" s="34">
        <f>G72</f>
        <v>0</v>
      </c>
    </row>
    <row r="103" spans="2:3" ht="17.5" x14ac:dyDescent="0.35">
      <c r="B103" s="33" t="s">
        <v>35</v>
      </c>
      <c r="C103" s="34">
        <f>G83</f>
        <v>0</v>
      </c>
    </row>
    <row r="104" spans="2:3" ht="17.5" x14ac:dyDescent="0.35">
      <c r="B104" s="33" t="s">
        <v>36</v>
      </c>
      <c r="C104" s="34">
        <f>I94</f>
        <v>0</v>
      </c>
    </row>
    <row r="105" spans="2:3" ht="15.5" x14ac:dyDescent="0.35">
      <c r="B105" s="28" t="s">
        <v>29</v>
      </c>
      <c r="C105" s="28">
        <f>SUM(C98:C104)</f>
        <v>0</v>
      </c>
    </row>
  </sheetData>
  <mergeCells count="11">
    <mergeCell ref="B97:C97"/>
    <mergeCell ref="A3:G3"/>
    <mergeCell ref="A2:G2"/>
    <mergeCell ref="A18:G18"/>
    <mergeCell ref="A63:G63"/>
    <mergeCell ref="A74:G74"/>
    <mergeCell ref="A85:G85"/>
    <mergeCell ref="A19:G19"/>
    <mergeCell ref="A30:F30"/>
    <mergeCell ref="A41:G41"/>
    <mergeCell ref="A52:G5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showGridLines="0" workbookViewId="0">
      <selection activeCell="F17" sqref="F16:F17"/>
    </sheetView>
  </sheetViews>
  <sheetFormatPr defaultRowHeight="14.5" x14ac:dyDescent="0.35"/>
  <cols>
    <col min="1" max="1" width="11.90625" customWidth="1"/>
    <col min="2" max="2" width="12.36328125" customWidth="1"/>
    <col min="3" max="3" width="30.6328125" customWidth="1"/>
    <col min="4" max="4" width="18.6328125" customWidth="1"/>
    <col min="5" max="5" width="11.54296875" customWidth="1"/>
  </cols>
  <sheetData>
    <row r="1" spans="1:5" x14ac:dyDescent="0.35">
      <c r="A1" s="133" t="s">
        <v>59</v>
      </c>
      <c r="B1" s="133"/>
      <c r="C1" s="133"/>
      <c r="D1" s="133"/>
      <c r="E1" s="133"/>
    </row>
    <row r="2" spans="1:5" x14ac:dyDescent="0.35">
      <c r="A2" s="133"/>
      <c r="B2" s="133"/>
      <c r="C2" s="133"/>
      <c r="D2" s="133"/>
      <c r="E2" s="133"/>
    </row>
    <row r="3" spans="1:5" ht="31" x14ac:dyDescent="0.35">
      <c r="A3" s="38" t="s">
        <v>60</v>
      </c>
      <c r="B3" s="38" t="s">
        <v>64</v>
      </c>
      <c r="C3" s="38" t="s">
        <v>62</v>
      </c>
      <c r="D3" s="38" t="s">
        <v>72</v>
      </c>
      <c r="E3" s="38" t="s">
        <v>63</v>
      </c>
    </row>
    <row r="4" spans="1:5" x14ac:dyDescent="0.35">
      <c r="A4" s="62"/>
      <c r="B4" s="98"/>
      <c r="C4" s="98"/>
      <c r="D4" s="98"/>
      <c r="E4" s="35">
        <f>B4+C4+D4</f>
        <v>0</v>
      </c>
    </row>
    <row r="5" spans="1:5" x14ac:dyDescent="0.35">
      <c r="A5" s="62"/>
      <c r="B5" s="98"/>
      <c r="C5" s="98"/>
      <c r="D5" s="98"/>
      <c r="E5" s="35">
        <f>B5+C5+D5</f>
        <v>0</v>
      </c>
    </row>
    <row r="6" spans="1:5" x14ac:dyDescent="0.35">
      <c r="A6" s="62"/>
      <c r="B6" s="98"/>
      <c r="C6" s="98"/>
      <c r="D6" s="98"/>
      <c r="E6" s="35">
        <f t="shared" ref="E6:E9" si="0">B6+C6+D6</f>
        <v>0</v>
      </c>
    </row>
    <row r="7" spans="1:5" x14ac:dyDescent="0.35">
      <c r="A7" s="62"/>
      <c r="B7" s="98"/>
      <c r="C7" s="98"/>
      <c r="D7" s="98"/>
      <c r="E7" s="35">
        <f t="shared" si="0"/>
        <v>0</v>
      </c>
    </row>
    <row r="8" spans="1:5" x14ac:dyDescent="0.35">
      <c r="A8" s="62"/>
      <c r="B8" s="98"/>
      <c r="C8" s="98"/>
      <c r="D8" s="98"/>
      <c r="E8" s="35">
        <f t="shared" si="0"/>
        <v>0</v>
      </c>
    </row>
    <row r="9" spans="1:5" x14ac:dyDescent="0.35">
      <c r="A9" s="62"/>
      <c r="B9" s="98"/>
      <c r="C9" s="98"/>
      <c r="D9" s="98"/>
      <c r="E9" s="35">
        <f t="shared" si="0"/>
        <v>0</v>
      </c>
    </row>
    <row r="10" spans="1:5" x14ac:dyDescent="0.35">
      <c r="A10" s="62"/>
      <c r="B10" s="98"/>
      <c r="C10" s="98"/>
      <c r="D10" s="98"/>
      <c r="E10" s="35">
        <f t="shared" ref="E10:E12" si="1">B10+C10+D10</f>
        <v>0</v>
      </c>
    </row>
    <row r="11" spans="1:5" x14ac:dyDescent="0.35">
      <c r="A11" s="62"/>
      <c r="B11" s="98"/>
      <c r="C11" s="98"/>
      <c r="D11" s="98"/>
      <c r="E11" s="35">
        <f t="shared" si="1"/>
        <v>0</v>
      </c>
    </row>
    <row r="12" spans="1:5" x14ac:dyDescent="0.35">
      <c r="A12" s="99"/>
      <c r="B12" s="100"/>
      <c r="C12" s="100"/>
      <c r="D12" s="100"/>
      <c r="E12" s="35">
        <f t="shared" si="1"/>
        <v>0</v>
      </c>
    </row>
    <row r="13" spans="1:5" x14ac:dyDescent="0.35">
      <c r="A13" s="26" t="s">
        <v>14</v>
      </c>
      <c r="B13" s="36"/>
      <c r="C13" s="36"/>
      <c r="D13" s="37"/>
      <c r="E13" s="37">
        <f>SUM(E4:E12)</f>
        <v>0</v>
      </c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3"/>
  <sheetViews>
    <sheetView showGridLines="0" zoomScale="90" zoomScaleNormal="90" workbookViewId="0">
      <selection activeCell="E53" sqref="E53"/>
    </sheetView>
  </sheetViews>
  <sheetFormatPr defaultRowHeight="14.5" x14ac:dyDescent="0.35"/>
  <cols>
    <col min="1" max="1" width="4.90625" customWidth="1"/>
    <col min="2" max="2" width="20.36328125" customWidth="1"/>
    <col min="3" max="3" width="10.54296875" customWidth="1"/>
    <col min="4" max="4" width="14.36328125" customWidth="1"/>
    <col min="5" max="5" width="39.6328125" customWidth="1"/>
    <col min="6" max="6" width="14" customWidth="1"/>
    <col min="7" max="7" width="14.6328125" customWidth="1"/>
    <col min="8" max="8" width="10.6328125" customWidth="1"/>
    <col min="9" max="9" width="11" customWidth="1"/>
  </cols>
  <sheetData>
    <row r="1" spans="1:13" ht="15.75" customHeight="1" x14ac:dyDescent="0.5">
      <c r="A1" s="24"/>
      <c r="B1" s="24"/>
      <c r="C1" s="24"/>
      <c r="D1" s="24"/>
      <c r="E1" s="24"/>
      <c r="F1" s="24"/>
      <c r="G1" s="24"/>
    </row>
    <row r="2" spans="1:13" ht="15.75" customHeight="1" x14ac:dyDescent="0.5">
      <c r="A2" s="24"/>
      <c r="B2" s="24"/>
      <c r="C2" s="24"/>
      <c r="D2" s="24"/>
      <c r="E2" s="24"/>
      <c r="F2" s="24"/>
      <c r="G2" s="24"/>
    </row>
    <row r="3" spans="1:13" ht="15.75" customHeight="1" x14ac:dyDescent="0.5">
      <c r="A3" s="24" t="s">
        <v>21</v>
      </c>
    </row>
    <row r="4" spans="1:13" ht="46.5" x14ac:dyDescent="0.35">
      <c r="A4" s="14"/>
      <c r="B4" s="14" t="s">
        <v>22</v>
      </c>
      <c r="C4" s="14" t="s">
        <v>52</v>
      </c>
      <c r="D4" s="14" t="s">
        <v>88</v>
      </c>
      <c r="E4" s="15" t="s">
        <v>23</v>
      </c>
      <c r="F4" s="15" t="s">
        <v>24</v>
      </c>
      <c r="G4" s="15" t="s">
        <v>25</v>
      </c>
    </row>
    <row r="5" spans="1:13" ht="15.5" x14ac:dyDescent="0.35">
      <c r="A5" s="16">
        <v>1</v>
      </c>
      <c r="B5" s="68"/>
      <c r="C5" s="62"/>
      <c r="D5" s="104"/>
      <c r="E5" s="68"/>
      <c r="F5" s="69"/>
      <c r="G5" s="17">
        <f t="shared" ref="G5:G16" si="0">E5*F5</f>
        <v>0</v>
      </c>
    </row>
    <row r="6" spans="1:13" ht="15.5" x14ac:dyDescent="0.35">
      <c r="A6" s="16">
        <v>2</v>
      </c>
      <c r="B6" s="68"/>
      <c r="C6" s="62"/>
      <c r="D6" s="104"/>
      <c r="E6" s="68"/>
      <c r="F6" s="69"/>
      <c r="G6" s="17">
        <f t="shared" si="0"/>
        <v>0</v>
      </c>
      <c r="M6" s="19"/>
    </row>
    <row r="7" spans="1:13" ht="15.5" x14ac:dyDescent="0.35">
      <c r="A7" s="16">
        <v>3</v>
      </c>
      <c r="B7" s="68"/>
      <c r="C7" s="62"/>
      <c r="D7" s="104"/>
      <c r="E7" s="68"/>
      <c r="F7" s="69"/>
      <c r="G7" s="17">
        <f t="shared" si="0"/>
        <v>0</v>
      </c>
      <c r="M7" s="19"/>
    </row>
    <row r="8" spans="1:13" ht="15.5" x14ac:dyDescent="0.35">
      <c r="A8" s="16">
        <v>4</v>
      </c>
      <c r="B8" s="70"/>
      <c r="C8" s="62"/>
      <c r="D8" s="104"/>
      <c r="E8" s="70"/>
      <c r="F8" s="71"/>
      <c r="G8" s="17">
        <f>E8*F8</f>
        <v>0</v>
      </c>
    </row>
    <row r="9" spans="1:13" ht="15.5" x14ac:dyDescent="0.35">
      <c r="A9" s="16">
        <v>5</v>
      </c>
      <c r="B9" s="70"/>
      <c r="C9" s="62"/>
      <c r="D9" s="104"/>
      <c r="E9" s="70"/>
      <c r="F9" s="71"/>
      <c r="G9" s="17">
        <f t="shared" ref="G9:G13" si="1">E9*F9</f>
        <v>0</v>
      </c>
    </row>
    <row r="10" spans="1:13" ht="15.5" x14ac:dyDescent="0.35">
      <c r="A10" s="16">
        <v>6</v>
      </c>
      <c r="B10" s="70"/>
      <c r="C10" s="62"/>
      <c r="D10" s="104"/>
      <c r="E10" s="70"/>
      <c r="F10" s="71"/>
      <c r="G10" s="17">
        <f t="shared" si="1"/>
        <v>0</v>
      </c>
    </row>
    <row r="11" spans="1:13" ht="15.5" x14ac:dyDescent="0.35">
      <c r="A11" s="16">
        <v>7</v>
      </c>
      <c r="B11" s="70"/>
      <c r="C11" s="62"/>
      <c r="D11" s="104"/>
      <c r="E11" s="70"/>
      <c r="F11" s="71"/>
      <c r="G11" s="17">
        <f t="shared" si="1"/>
        <v>0</v>
      </c>
    </row>
    <row r="12" spans="1:13" ht="15.5" x14ac:dyDescent="0.35">
      <c r="A12" s="16">
        <v>8</v>
      </c>
      <c r="B12" s="70"/>
      <c r="C12" s="62"/>
      <c r="D12" s="104"/>
      <c r="E12" s="70"/>
      <c r="F12" s="71"/>
      <c r="G12" s="17">
        <f t="shared" si="1"/>
        <v>0</v>
      </c>
    </row>
    <row r="13" spans="1:13" ht="15.5" x14ac:dyDescent="0.35">
      <c r="A13" s="16">
        <v>9</v>
      </c>
      <c r="B13" s="70"/>
      <c r="C13" s="62"/>
      <c r="D13" s="104"/>
      <c r="E13" s="70"/>
      <c r="F13" s="71"/>
      <c r="G13" s="17">
        <f t="shared" si="1"/>
        <v>0</v>
      </c>
    </row>
    <row r="14" spans="1:13" ht="15.5" x14ac:dyDescent="0.35">
      <c r="A14" s="16">
        <v>10</v>
      </c>
      <c r="B14" s="70"/>
      <c r="C14" s="62"/>
      <c r="D14" s="104"/>
      <c r="E14" s="70"/>
      <c r="F14" s="71"/>
      <c r="G14" s="17">
        <f t="shared" si="0"/>
        <v>0</v>
      </c>
    </row>
    <row r="15" spans="1:13" ht="15.5" x14ac:dyDescent="0.35">
      <c r="A15" s="16">
        <v>11</v>
      </c>
      <c r="B15" s="70"/>
      <c r="C15" s="62"/>
      <c r="D15" s="104"/>
      <c r="E15" s="70"/>
      <c r="F15" s="71"/>
      <c r="G15" s="17">
        <f t="shared" si="0"/>
        <v>0</v>
      </c>
    </row>
    <row r="16" spans="1:13" ht="15.5" x14ac:dyDescent="0.35">
      <c r="A16" s="16">
        <v>12</v>
      </c>
      <c r="B16" s="70"/>
      <c r="C16" s="71"/>
      <c r="D16" s="104"/>
      <c r="E16" s="70"/>
      <c r="F16" s="70"/>
      <c r="G16" s="17">
        <f t="shared" si="0"/>
        <v>0</v>
      </c>
    </row>
    <row r="17" spans="1:10" ht="15.5" x14ac:dyDescent="0.35">
      <c r="A17" s="27"/>
      <c r="B17" s="27" t="s">
        <v>14</v>
      </c>
      <c r="C17" s="28"/>
      <c r="D17" s="29"/>
      <c r="E17" s="27"/>
      <c r="F17" s="27"/>
      <c r="G17" s="28">
        <f>SUM(G5:G16)</f>
        <v>0</v>
      </c>
    </row>
    <row r="20" spans="1:10" ht="15.75" customHeight="1" x14ac:dyDescent="0.5">
      <c r="A20" s="24" t="s">
        <v>56</v>
      </c>
    </row>
    <row r="21" spans="1:10" s="25" customFormat="1" ht="39.75" customHeight="1" x14ac:dyDescent="0.35">
      <c r="A21" s="14"/>
      <c r="B21" s="14" t="s">
        <v>58</v>
      </c>
      <c r="C21" s="14" t="s">
        <v>52</v>
      </c>
      <c r="D21" s="14" t="s">
        <v>88</v>
      </c>
      <c r="E21" s="15" t="s">
        <v>66</v>
      </c>
    </row>
    <row r="22" spans="1:10" ht="15.75" customHeight="1" x14ac:dyDescent="0.35">
      <c r="A22" s="16">
        <v>1</v>
      </c>
      <c r="B22" s="68"/>
      <c r="C22" s="105"/>
      <c r="D22" s="104"/>
      <c r="E22" s="69"/>
    </row>
    <row r="23" spans="1:10" ht="15.75" customHeight="1" x14ac:dyDescent="0.35">
      <c r="A23" s="16">
        <v>2</v>
      </c>
      <c r="B23" s="68"/>
      <c r="C23" s="105"/>
      <c r="D23" s="104"/>
      <c r="E23" s="69"/>
    </row>
    <row r="24" spans="1:10" ht="15.5" x14ac:dyDescent="0.35">
      <c r="A24" s="16">
        <v>3</v>
      </c>
      <c r="B24" s="68"/>
      <c r="C24" s="105"/>
      <c r="D24" s="104"/>
      <c r="E24" s="69"/>
      <c r="J24" s="19"/>
    </row>
    <row r="25" spans="1:10" ht="15.5" x14ac:dyDescent="0.35">
      <c r="A25" s="16">
        <v>4</v>
      </c>
      <c r="B25" s="68"/>
      <c r="C25" s="105"/>
      <c r="D25" s="104"/>
      <c r="E25" s="69"/>
      <c r="J25" s="19"/>
    </row>
    <row r="26" spans="1:10" ht="15.5" x14ac:dyDescent="0.35">
      <c r="A26" s="16">
        <v>5</v>
      </c>
      <c r="B26" s="68"/>
      <c r="C26" s="105"/>
      <c r="D26" s="104"/>
      <c r="E26" s="69"/>
      <c r="J26" s="19"/>
    </row>
    <row r="27" spans="1:10" ht="15.5" x14ac:dyDescent="0.35">
      <c r="A27" s="16">
        <v>6</v>
      </c>
      <c r="B27" s="70"/>
      <c r="C27" s="105"/>
      <c r="D27" s="104"/>
      <c r="E27" s="69"/>
    </row>
    <row r="28" spans="1:10" ht="15.5" x14ac:dyDescent="0.35">
      <c r="A28" s="16">
        <v>7</v>
      </c>
      <c r="B28" s="70"/>
      <c r="C28" s="105"/>
      <c r="D28" s="104"/>
      <c r="E28" s="69"/>
    </row>
    <row r="29" spans="1:10" ht="15.5" x14ac:dyDescent="0.35">
      <c r="A29" s="16">
        <v>8</v>
      </c>
      <c r="B29" s="70"/>
      <c r="C29" s="105"/>
      <c r="D29" s="104"/>
      <c r="E29" s="69"/>
    </row>
    <row r="30" spans="1:10" ht="15.5" x14ac:dyDescent="0.35">
      <c r="A30" s="16">
        <v>9</v>
      </c>
      <c r="B30" s="70"/>
      <c r="C30" s="105"/>
      <c r="D30" s="104"/>
      <c r="E30" s="69"/>
    </row>
    <row r="31" spans="1:10" ht="15.5" x14ac:dyDescent="0.35">
      <c r="A31" s="16">
        <v>10</v>
      </c>
      <c r="B31" s="70"/>
      <c r="C31" s="71"/>
      <c r="D31" s="104"/>
      <c r="E31" s="69"/>
    </row>
    <row r="32" spans="1:10" ht="15.5" x14ac:dyDescent="0.35">
      <c r="A32" s="27"/>
      <c r="B32" s="27" t="s">
        <v>14</v>
      </c>
      <c r="C32" s="28"/>
      <c r="D32" s="29"/>
      <c r="E32" s="28">
        <f>SUM(E22:E31)</f>
        <v>0</v>
      </c>
    </row>
    <row r="35" spans="1:5" ht="15.75" customHeight="1" x14ac:dyDescent="0.5">
      <c r="A35" s="24" t="s">
        <v>57</v>
      </c>
    </row>
    <row r="36" spans="1:5" ht="15.5" x14ac:dyDescent="0.35">
      <c r="A36" s="14"/>
      <c r="B36" s="14" t="s">
        <v>22</v>
      </c>
      <c r="C36" s="14" t="s">
        <v>51</v>
      </c>
      <c r="D36" s="14" t="s">
        <v>71</v>
      </c>
      <c r="E36" s="14" t="s">
        <v>91</v>
      </c>
    </row>
    <row r="37" spans="1:5" ht="15.5" x14ac:dyDescent="0.35">
      <c r="A37" s="22">
        <v>1</v>
      </c>
      <c r="B37" s="70"/>
      <c r="C37" s="101"/>
      <c r="D37" s="101"/>
      <c r="E37" s="71"/>
    </row>
    <row r="38" spans="1:5" ht="15.5" x14ac:dyDescent="0.35">
      <c r="A38" s="22">
        <v>2</v>
      </c>
      <c r="B38" s="102"/>
      <c r="C38" s="101"/>
      <c r="D38" s="101"/>
      <c r="E38" s="103"/>
    </row>
    <row r="39" spans="1:5" ht="15.5" x14ac:dyDescent="0.35">
      <c r="A39" s="22">
        <v>3</v>
      </c>
      <c r="B39" s="102"/>
      <c r="C39" s="101"/>
      <c r="D39" s="101"/>
      <c r="E39" s="103"/>
    </row>
    <row r="40" spans="1:5" ht="15.5" x14ac:dyDescent="0.35">
      <c r="A40" s="22">
        <v>4</v>
      </c>
      <c r="B40" s="70"/>
      <c r="C40" s="101"/>
      <c r="D40" s="101"/>
      <c r="E40" s="71"/>
    </row>
    <row r="41" spans="1:5" ht="15.5" x14ac:dyDescent="0.35">
      <c r="A41" s="22">
        <v>5</v>
      </c>
      <c r="B41" s="68"/>
      <c r="C41" s="101"/>
      <c r="D41" s="101"/>
      <c r="E41" s="69"/>
    </row>
    <row r="42" spans="1:5" ht="15.5" x14ac:dyDescent="0.35">
      <c r="A42" s="22">
        <v>6</v>
      </c>
      <c r="B42" s="68"/>
      <c r="C42" s="101"/>
      <c r="D42" s="101"/>
      <c r="E42" s="69"/>
    </row>
    <row r="43" spans="1:5" ht="15.5" x14ac:dyDescent="0.35">
      <c r="A43" s="22">
        <v>7</v>
      </c>
      <c r="B43" s="68"/>
      <c r="C43" s="101"/>
      <c r="D43" s="101"/>
      <c r="E43" s="69"/>
    </row>
    <row r="44" spans="1:5" ht="15.5" x14ac:dyDescent="0.35">
      <c r="A44" s="22">
        <v>8</v>
      </c>
      <c r="B44" s="68"/>
      <c r="C44" s="101"/>
      <c r="D44" s="101"/>
      <c r="E44" s="69"/>
    </row>
    <row r="45" spans="1:5" ht="15.5" x14ac:dyDescent="0.35">
      <c r="A45" s="22">
        <v>9</v>
      </c>
      <c r="B45" s="68"/>
      <c r="C45" s="101"/>
      <c r="D45" s="101"/>
      <c r="E45" s="69"/>
    </row>
    <row r="46" spans="1:5" ht="15.5" x14ac:dyDescent="0.35">
      <c r="A46" s="22">
        <v>10</v>
      </c>
      <c r="B46" s="68"/>
      <c r="C46" s="101"/>
      <c r="D46" s="101"/>
      <c r="E46" s="69"/>
    </row>
    <row r="47" spans="1:5" ht="15.5" x14ac:dyDescent="0.35">
      <c r="A47" s="22">
        <v>11</v>
      </c>
      <c r="B47" s="68"/>
      <c r="C47" s="101"/>
      <c r="D47" s="101"/>
      <c r="E47" s="69"/>
    </row>
    <row r="48" spans="1:5" ht="15.5" x14ac:dyDescent="0.35">
      <c r="A48" s="22">
        <v>12</v>
      </c>
      <c r="B48" s="68"/>
      <c r="C48" s="101"/>
      <c r="D48" s="101"/>
      <c r="E48" s="69"/>
    </row>
    <row r="49" spans="1:5" ht="15.5" x14ac:dyDescent="0.35">
      <c r="A49" s="22">
        <v>13</v>
      </c>
      <c r="B49" s="70"/>
      <c r="C49" s="101"/>
      <c r="D49" s="101"/>
      <c r="E49" s="71"/>
    </row>
    <row r="50" spans="1:5" ht="15.5" x14ac:dyDescent="0.35">
      <c r="A50" s="22">
        <v>14</v>
      </c>
      <c r="B50" s="70"/>
      <c r="C50" s="101"/>
      <c r="D50" s="101"/>
      <c r="E50" s="71"/>
    </row>
    <row r="51" spans="1:5" ht="15.5" x14ac:dyDescent="0.35">
      <c r="A51" s="22">
        <v>15</v>
      </c>
      <c r="B51" s="70"/>
      <c r="C51" s="101"/>
      <c r="D51" s="101"/>
      <c r="E51" s="71"/>
    </row>
    <row r="52" spans="1:5" ht="15.5" x14ac:dyDescent="0.35">
      <c r="A52" s="22">
        <v>16</v>
      </c>
      <c r="B52" s="102"/>
      <c r="C52" s="101"/>
      <c r="D52" s="101"/>
      <c r="E52" s="103"/>
    </row>
    <row r="53" spans="1:5" ht="15.5" x14ac:dyDescent="0.35">
      <c r="A53" s="28"/>
      <c r="B53" s="28" t="s">
        <v>14</v>
      </c>
      <c r="C53" s="28"/>
      <c r="D53" s="28"/>
      <c r="E53" s="28">
        <f>SUM(E37:E52)</f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cbe654452f4a6a96f3cdf9744ec284 xmlns="bfe79aac-3109-4d1d-bc91-c7bc6340b935">
      <Terms xmlns="http://schemas.microsoft.com/office/infopath/2007/PartnerControls"/>
    </hacbe654452f4a6a96f3cdf9744ec284>
    <MSB_RecordId xmlns="bfe79aac-3109-4d1d-bc91-c7bc6340b935" xsi:nil="true"/>
    <TaxCatchAll xmlns="bfe79aac-3109-4d1d-bc91-c7bc6340b935">
      <Value>1</Value>
    </TaxCatchAll>
    <msbLabel xmlns="bfe79aac-3109-4d1d-bc91-c7bc6340b935"/>
    <p9fa847da4064e70a3f852fc83b16891 xmlns="bfe79aac-3109-4d1d-bc91-c7bc6340b93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Standard</TermName>
          <TermId xmlns="http://schemas.microsoft.com/office/infopath/2007/PartnerControls">42db7290-f92b-446b-999c-1bee6d848af0</TermId>
        </TermInfo>
      </Terms>
    </p9fa847da4064e70a3f852fc83b16891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SB Dokument" ma:contentTypeID="0x0101008239AB5D3D2647B580F011DA2F356111010050BC2E854C69C84F956C8A4AD53CEEEB" ma:contentTypeVersion="5" ma:contentTypeDescription="Skapa ett nytt dokument." ma:contentTypeScope="" ma:versionID="00382016ee5c0dac5e5d0012bba8864d">
  <xsd:schema xmlns:xsd="http://www.w3.org/2001/XMLSchema" xmlns:xs="http://www.w3.org/2001/XMLSchema" xmlns:p="http://schemas.microsoft.com/office/2006/metadata/properties" xmlns:ns2="bfe79aac-3109-4d1d-bc91-c7bc6340b935" xmlns:ns3="bfe79aac-3109-4d1d-bc91-c7bc6340b935" targetNamespace="http://schemas.microsoft.com/office/2006/metadata/properties" ma:root="true" ma:fieldsID="76398228c52b9a8308b8bdc4ef2c6cb6" ns3:_="">
    <xsd:import namespace="bfe79aac-3109-4d1d-bc91-c7bc6340b935"/>
    <xsd:import namespace="bfe79aac-3109-4d1d-bc91-c7bc6340b935"/>
    <xsd:element name="properties">
      <xsd:complexType>
        <xsd:sequence>
          <xsd:element name="documentManagement">
            <xsd:complexType>
              <xsd:all>
                <xsd:element ref="ns2:msbLabel" minOccurs="0"/>
                <xsd:element ref="ns3:p9fa847da4064e70a3f852fc83b16891" minOccurs="0"/>
                <xsd:element ref="ns3:TaxCatchAll" minOccurs="0"/>
                <xsd:element ref="ns3:TaxCatchAllLabel" minOccurs="0"/>
                <xsd:element ref="ns3:hacbe654452f4a6a96f3cdf9744ec284" minOccurs="0"/>
                <xsd:element ref="ns3:MSB_Record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79aac-3109-4d1d-bc91-c7bc6340b935" elementFormDefault="qualified">
    <xsd:import namespace="http://schemas.microsoft.com/office/2006/documentManagement/types"/>
    <xsd:import namespace="http://schemas.microsoft.com/office/infopath/2007/PartnerControls"/>
    <xsd:element name="msbLabel" ma:index="8" nillable="true" ma:displayName="Märkning" ma:list="5b626f55-2653-4831-833f-7183bb341915" ma:internalName="msbLabel" ma:showField="Title" ma:web="bfe79aac-3109-4d1d-bc91-c7bc6340b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79aac-3109-4d1d-bc91-c7bc6340b935" elementFormDefault="qualified">
    <xsd:import namespace="http://schemas.microsoft.com/office/2006/documentManagement/types"/>
    <xsd:import namespace="http://schemas.microsoft.com/office/infopath/2007/PartnerControls"/>
    <xsd:element name="p9fa847da4064e70a3f852fc83b16891" ma:index="9" nillable="true" ma:taxonomy="true" ma:internalName="p9fa847da4064e70a3f852fc83b16891" ma:taxonomyFieldName="MSB_SiteBusinessProcess" ma:displayName="Handlingsslag" ma:default="1;#Standard|42db7290-f92b-446b-999c-1bee6d848af0" ma:fieldId="{99fa847d-a406-4e70-a3f8-52fc83b16891}" ma:sspId="1d297c32-e349-4b6d-b895-deec35520f0b" ma:termSetId="84c5b001-a021-41b2-9608-e8b90a27b6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Global taxonomikolumn" ma:hidden="true" ma:list="{82cc4746-b5f1-473d-867a-53afa799d246}" ma:internalName="TaxCatchAll" ma:showField="CatchAllData" ma:web="bfe79aac-3109-4d1d-bc91-c7bc6340b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Global taxonomikolumn1" ma:hidden="true" ma:list="{82cc4746-b5f1-473d-867a-53afa799d246}" ma:internalName="TaxCatchAllLabel" ma:readOnly="true" ma:showField="CatchAllDataLabel" ma:web="bfe79aac-3109-4d1d-bc91-c7bc6340b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cbe654452f4a6a96f3cdf9744ec284" ma:index="13" nillable="true" ma:taxonomy="true" ma:internalName="hacbe654452f4a6a96f3cdf9744ec284" ma:taxonomyFieldName="MSB_DocumentType" ma:displayName="Handlingstyp" ma:fieldId="{1acbe654-452f-4a6a-96f3-cdf9744ec284}" ma:sspId="1d297c32-e349-4b6d-b895-deec35520f0b" ma:termSetId="e3c19ec3-4bda-47fb-b9f4-9ecf798a87b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SB_RecordId" ma:index="15" nillable="true" ma:displayName="Diarienummer" ma:internalName="MSB_RecordId">
      <xsd:simpleType>
        <xsd:restriction base="dms:Text"/>
      </xsd:simpleType>
    </xsd:element>
    <xsd:element name="SharedWithUsers" ma:index="16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FDEC44-9BA8-4018-9379-B54012942F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30A6F7-1199-47A6-8C39-066D1768BE2D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bfe79aac-3109-4d1d-bc91-c7bc6340b93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74FD71E-733F-4F87-8110-3B4C9E0285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e79aac-3109-4d1d-bc91-c7bc6340b9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Summering</vt:lpstr>
      <vt:lpstr>Personalkostnader</vt:lpstr>
      <vt:lpstr>Kostnader materiel,maskinfordon</vt:lpstr>
      <vt:lpstr>Kostnader hjälpande kommuner</vt:lpstr>
      <vt:lpstr>övriga omkostnader</vt:lpstr>
    </vt:vector>
  </TitlesOfParts>
  <Company>MSB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Olofsson Magnus</dc:creator>
  <cp:lastModifiedBy>Olsson Johan</cp:lastModifiedBy>
  <cp:lastPrinted>2018-02-13T09:56:10Z</cp:lastPrinted>
  <dcterms:created xsi:type="dcterms:W3CDTF">2015-04-07T07:45:04Z</dcterms:created>
  <dcterms:modified xsi:type="dcterms:W3CDTF">2025-02-18T14:03:02Z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0x0101008239AB5D3D2647B580F011DA2F356111010050BC2E854C69C84F956C8A4AD53CEEEB</vt:lpwstr>
  </property>
  <property fmtid="{D5CDD505-2E9C-101B-9397-08002B2CF9AE}" pid="3" name="MSB_SiteBusinessProcess">
    <vt:lpwstr>1;#Standard|42db7290-f92b-446b-999c-1bee6d848af0</vt:lpwstr>
  </property>
  <property fmtid="{D5CDD505-2E9C-101B-9397-08002B2CF9AE}" pid="4" name="MSB_DocumentType">
    <vt:lpwstr/>
  </property>
</Properties>
</file>